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jestr Wyborców I kw.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<sst xmlns="http://schemas.openxmlformats.org/spreadsheetml/2006/main" count="92" uniqueCount="62">
  <si>
    <t xml:space="preserve">Delegatura KBW w Piotrkowie Trybunalskim - dane za I kwartał 2020</t>
  </si>
  <si>
    <t xml:space="preserve">Kod TERYT</t>
  </si>
  <si>
    <t xml:space="preserve">Gmina</t>
  </si>
  <si>
    <t xml:space="preserve">Powiat</t>
  </si>
  <si>
    <t xml:space="preserve">Liczba mieszkańców</t>
  </si>
  <si>
    <t xml:space="preserve">Liczba wyborców ogółem</t>
  </si>
  <si>
    <t xml:space="preserve">Liczba wyborców wpisanych 
z urzędu </t>
  </si>
  <si>
    <t xml:space="preserve">Liczba wyborców wpisanych na wniosek</t>
  </si>
  <si>
    <t xml:space="preserve">Informacja o liczbie wyborców wpisanych ogółem (art. 19) w części A</t>
  </si>
  <si>
    <t xml:space="preserve">Informacja o liczbie wyborców wpisanych art.19 §1 (Z2A)</t>
  </si>
  <si>
    <t xml:space="preserve">Informacja 
o liczbie wyborców wpisanych art.19 §2 (Z2B)</t>
  </si>
  <si>
    <t xml:space="preserve">Informacja o liczbie wyborców wpisanych art.19 §3 (Z2C)</t>
  </si>
  <si>
    <t xml:space="preserve">Informacja o liczbie wyborców wpisanych część B (art.18 §9)</t>
  </si>
  <si>
    <t xml:space="preserve">Informacja o liczbie wyborców skreślonych część A ogółem (§6 ust. 1)</t>
  </si>
  <si>
    <t xml:space="preserve">Informacja o liczbie wyborców skreślonych część A pkt 1 (R41)</t>
  </si>
  <si>
    <t xml:space="preserve">Informacja o liczbie wyborców skreślonych część A pkt 2 (R42)</t>
  </si>
  <si>
    <t xml:space="preserve">Informacja o liczbie wyborców skreślonych część A pkt 3 (R43)</t>
  </si>
  <si>
    <t xml:space="preserve">Informacja o liczbie wyborców skreślonych w części A (§6 ust. 2) (R41b)</t>
  </si>
  <si>
    <t xml:space="preserve">Informacja o liczbie wyborców skreślonych część B ogółem (RUE)</t>
  </si>
  <si>
    <t xml:space="preserve">Powiat bełchatowski</t>
  </si>
  <si>
    <t xml:space="preserve">m. Bełchatów</t>
  </si>
  <si>
    <t xml:space="preserve">bełchatowski</t>
  </si>
  <si>
    <t xml:space="preserve">gm. Bełchatów</t>
  </si>
  <si>
    <t xml:space="preserve">gm. Drużbice</t>
  </si>
  <si>
    <t xml:space="preserve">gm. Kleszczów</t>
  </si>
  <si>
    <t xml:space="preserve">gm. Kluki</t>
  </si>
  <si>
    <t xml:space="preserve">gm. Rusiec</t>
  </si>
  <si>
    <t xml:space="preserve">gm. Szczerców</t>
  </si>
  <si>
    <t xml:space="preserve">gm. Zelów</t>
  </si>
  <si>
    <t xml:space="preserve">Powiat piotrkowski</t>
  </si>
  <si>
    <t xml:space="preserve">gm. Aleksandrów</t>
  </si>
  <si>
    <t xml:space="preserve">piotrkowski</t>
  </si>
  <si>
    <t xml:space="preserve">gm. Czarnocin</t>
  </si>
  <si>
    <t xml:space="preserve">gm. Gorzkowice</t>
  </si>
  <si>
    <t xml:space="preserve">gm. Grabica</t>
  </si>
  <si>
    <t xml:space="preserve">gm. Łęki Szlacheckie</t>
  </si>
  <si>
    <t xml:space="preserve">gm. Moszczenica</t>
  </si>
  <si>
    <t xml:space="preserve">gm. Ręczno</t>
  </si>
  <si>
    <t xml:space="preserve">gm. Rozprza</t>
  </si>
  <si>
    <t xml:space="preserve">gm. Sulejów</t>
  </si>
  <si>
    <t xml:space="preserve">gm. Wola Krzysztoporska</t>
  </si>
  <si>
    <t xml:space="preserve">gm. Wolbórz</t>
  </si>
  <si>
    <t xml:space="preserve">Powiat radomszczański</t>
  </si>
  <si>
    <t xml:space="preserve">m. Radomsko</t>
  </si>
  <si>
    <t xml:space="preserve">radomszczański</t>
  </si>
  <si>
    <t xml:space="preserve">gm. Dobryszyce</t>
  </si>
  <si>
    <t xml:space="preserve">gm. Gidle</t>
  </si>
  <si>
    <t xml:space="preserve">gm. Gomunice</t>
  </si>
  <si>
    <t xml:space="preserve">gm. Kamieńsk</t>
  </si>
  <si>
    <t xml:space="preserve">gm. Kobiele Wielkie</t>
  </si>
  <si>
    <t xml:space="preserve">gm. Kodrąb</t>
  </si>
  <si>
    <t xml:space="preserve">gm. Lgota Wielka</t>
  </si>
  <si>
    <t xml:space="preserve">gm. Ładzice</t>
  </si>
  <si>
    <t xml:space="preserve">gm. Masłowice</t>
  </si>
  <si>
    <t xml:space="preserve">gm. Przedbórz</t>
  </si>
  <si>
    <t xml:space="preserve">gm. Radomsko</t>
  </si>
  <si>
    <t xml:space="preserve">gm. Wielgomłyny</t>
  </si>
  <si>
    <t xml:space="preserve">gm. Żytno</t>
  </si>
  <si>
    <t xml:space="preserve">Miasto na prawach powiatu</t>
  </si>
  <si>
    <t xml:space="preserve">m. Piotrków Trybunalski</t>
  </si>
  <si>
    <t xml:space="preserve">Piotrków Trybunalski</t>
  </si>
  <si>
    <t xml:space="preserve">Suma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</si>
</sst>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i val="true"/>
      <sz val="12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9FF99"/>
        <bgColor rgb="FFCCFFFF"/>
      </patternFill>
    </fill>
    <fill>
      <patternFill patternType="solid">
        <fgColor rgb="FF66CCFF"/>
        <bgColor rgb="FF33CCCC"/>
      </patternFill>
    </fill>
    <fill>
      <patternFill patternType="solid">
        <fgColor rgb="FFFF99CC"/>
        <bgColor rgb="FFFF8080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66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42"/>
  <sheetViews>
    <sheetView showFormulas="false" showGridLines="true" showRowColHeaders="true" showZeros="true" rightToLeft="false" tabSelected="true" showOutlineSymbols="true" defaultGridColor="true" view="normal" topLeftCell="A16" colorId="64" zoomScale="100" zoomScaleNormal="100" zoomScalePageLayoutView="85" workbookViewId="0">
      <selection pane="topLeft" activeCell="A2" activeCellId="0" sqref="A2"/>
    </sheetView>
  </sheetViews>
  <sheetFormatPr defaultColWidth="8.34375" defaultRowHeight="15" zeroHeight="false" outlineLevelRow="0" outlineLevelCol="0"/>
  <cols>
    <col collapsed="false" customWidth="true" hidden="false" outlineLevel="0" max="1" min="1" style="0" width="9.14"/>
    <col collapsed="false" customWidth="true" hidden="false" outlineLevel="0" max="2" min="2" style="0" width="22.7"/>
    <col collapsed="false" customWidth="true" hidden="false" outlineLevel="0" max="3" min="3" style="0" width="19.29"/>
    <col collapsed="false" customWidth="true" hidden="false" outlineLevel="0" max="4" min="4" style="0" width="10.99"/>
    <col collapsed="false" customWidth="true" hidden="false" outlineLevel="0" max="5" min="5" style="0" width="9.71"/>
    <col collapsed="false" customWidth="true" hidden="false" outlineLevel="0" max="6" min="6" style="0" width="10.58"/>
    <col collapsed="false" customWidth="true" hidden="false" outlineLevel="0" max="7" min="7" style="0" width="12.86"/>
    <col collapsed="false" customWidth="true" hidden="false" outlineLevel="0" max="8" min="8" style="0" width="14.28"/>
    <col collapsed="false" customWidth="true" hidden="false" outlineLevel="0" max="9" min="9" style="0" width="14.57"/>
    <col collapsed="false" customWidth="true" hidden="false" outlineLevel="0" max="10" min="10" style="0" width="13.57"/>
    <col collapsed="false" customWidth="true" hidden="false" outlineLevel="0" max="18" min="11" style="0" width="14.86"/>
  </cols>
  <sheetData>
    <row r="1" customFormat="false" ht="15.75" hidden="false" customHeight="false" outlineLevel="0" collapsed="false">
      <c r="A1" s="1" t="s">
        <v>0</v>
      </c>
    </row>
    <row r="2" customFormat="false" ht="15.75" hidden="false" customHeight="false" outlineLevel="0" collapsed="false"/>
    <row r="3" s="8" customFormat="true" ht="81.75" hidden="false" customHeight="true" outlineLevel="0" collapsed="false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5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7" t="s">
        <v>18</v>
      </c>
    </row>
    <row r="4" s="12" customFormat="true" ht="13.8" hidden="false" customHeight="false" outlineLevel="0" collapsed="false">
      <c r="A4" s="9" t="s">
        <v>19</v>
      </c>
      <c r="B4" s="10"/>
      <c r="C4" s="10"/>
      <c r="D4" s="10" t="n">
        <v>111093</v>
      </c>
      <c r="E4" s="10" t="n">
        <v>89676</v>
      </c>
      <c r="F4" s="10" t="n">
        <v>88562</v>
      </c>
      <c r="G4" s="10" t="n">
        <v>1114</v>
      </c>
      <c r="H4" s="10" t="n">
        <v>1113</v>
      </c>
      <c r="I4" s="10" t="n">
        <v>906</v>
      </c>
      <c r="J4" s="10" t="n">
        <v>49</v>
      </c>
      <c r="K4" s="10" t="n">
        <v>158</v>
      </c>
      <c r="L4" s="10" t="n">
        <v>1</v>
      </c>
      <c r="M4" s="10" t="n">
        <v>1555</v>
      </c>
      <c r="N4" s="10" t="n">
        <v>261</v>
      </c>
      <c r="O4" s="10" t="n">
        <v>1136</v>
      </c>
      <c r="P4" s="10" t="n">
        <v>158</v>
      </c>
      <c r="Q4" s="10" t="n">
        <v>0</v>
      </c>
      <c r="R4" s="11" t="n">
        <v>0</v>
      </c>
    </row>
    <row r="5" customFormat="false" ht="13.8" hidden="false" customHeight="false" outlineLevel="0" collapsed="false">
      <c r="A5" s="13" t="str">
        <f aca="false">"100101"</f>
        <v>100101</v>
      </c>
      <c r="B5" s="14" t="s">
        <v>20</v>
      </c>
      <c r="C5" s="14" t="s">
        <v>21</v>
      </c>
      <c r="D5" s="14" t="n">
        <v>55279</v>
      </c>
      <c r="E5" s="14" t="n">
        <v>45111</v>
      </c>
      <c r="F5" s="14" t="n">
        <v>44863</v>
      </c>
      <c r="G5" s="14" t="n">
        <v>248</v>
      </c>
      <c r="H5" s="14" t="n">
        <v>248</v>
      </c>
      <c r="I5" s="14" t="n">
        <v>170</v>
      </c>
      <c r="J5" s="14" t="n">
        <v>17</v>
      </c>
      <c r="K5" s="14" t="n">
        <v>61</v>
      </c>
      <c r="L5" s="14" t="n">
        <v>0</v>
      </c>
      <c r="M5" s="14" t="n">
        <v>981</v>
      </c>
      <c r="N5" s="14" t="n">
        <v>121</v>
      </c>
      <c r="O5" s="14" t="n">
        <v>799</v>
      </c>
      <c r="P5" s="14" t="n">
        <v>61</v>
      </c>
      <c r="Q5" s="14" t="n">
        <v>0</v>
      </c>
      <c r="R5" s="15" t="n">
        <v>0</v>
      </c>
    </row>
    <row r="6" customFormat="false" ht="13.8" hidden="false" customHeight="false" outlineLevel="0" collapsed="false">
      <c r="A6" s="16" t="str">
        <f aca="false">"100102"</f>
        <v>100102</v>
      </c>
      <c r="B6" s="17" t="s">
        <v>22</v>
      </c>
      <c r="C6" s="17" t="s">
        <v>21</v>
      </c>
      <c r="D6" s="17" t="n">
        <v>11628</v>
      </c>
      <c r="E6" s="17" t="n">
        <v>9271</v>
      </c>
      <c r="F6" s="17" t="n">
        <v>9122</v>
      </c>
      <c r="G6" s="17" t="n">
        <v>149</v>
      </c>
      <c r="H6" s="17" t="n">
        <v>148</v>
      </c>
      <c r="I6" s="17" t="n">
        <v>140</v>
      </c>
      <c r="J6" s="17" t="n">
        <v>6</v>
      </c>
      <c r="K6" s="17" t="n">
        <v>2</v>
      </c>
      <c r="L6" s="17" t="n">
        <v>1</v>
      </c>
      <c r="M6" s="17" t="n">
        <v>103</v>
      </c>
      <c r="N6" s="17" t="n">
        <v>20</v>
      </c>
      <c r="O6" s="17" t="n">
        <v>81</v>
      </c>
      <c r="P6" s="17" t="n">
        <v>2</v>
      </c>
      <c r="Q6" s="17" t="n">
        <v>0</v>
      </c>
      <c r="R6" s="18" t="n">
        <v>0</v>
      </c>
    </row>
    <row r="7" customFormat="false" ht="13.8" hidden="false" customHeight="false" outlineLevel="0" collapsed="false">
      <c r="A7" s="16" t="str">
        <f aca="false">"100103"</f>
        <v>100103</v>
      </c>
      <c r="B7" s="17" t="s">
        <v>23</v>
      </c>
      <c r="C7" s="17" t="s">
        <v>21</v>
      </c>
      <c r="D7" s="17" t="n">
        <v>5298</v>
      </c>
      <c r="E7" s="17" t="n">
        <v>4294</v>
      </c>
      <c r="F7" s="17" t="n">
        <v>4102</v>
      </c>
      <c r="G7" s="17" t="n">
        <v>192</v>
      </c>
      <c r="H7" s="17" t="n">
        <v>192</v>
      </c>
      <c r="I7" s="17" t="n">
        <v>165</v>
      </c>
      <c r="J7" s="17" t="n">
        <v>9</v>
      </c>
      <c r="K7" s="17" t="n">
        <v>18</v>
      </c>
      <c r="L7" s="17" t="n">
        <v>0</v>
      </c>
      <c r="M7" s="17" t="n">
        <v>51</v>
      </c>
      <c r="N7" s="17" t="n">
        <v>11</v>
      </c>
      <c r="O7" s="17" t="n">
        <v>22</v>
      </c>
      <c r="P7" s="17" t="n">
        <v>18</v>
      </c>
      <c r="Q7" s="17" t="n">
        <v>0</v>
      </c>
      <c r="R7" s="18" t="n">
        <v>0</v>
      </c>
    </row>
    <row r="8" customFormat="false" ht="13.8" hidden="false" customHeight="false" outlineLevel="0" collapsed="false">
      <c r="A8" s="16" t="str">
        <f aca="false">"100104"</f>
        <v>100104</v>
      </c>
      <c r="B8" s="17" t="s">
        <v>24</v>
      </c>
      <c r="C8" s="17" t="s">
        <v>21</v>
      </c>
      <c r="D8" s="17" t="n">
        <v>6396</v>
      </c>
      <c r="E8" s="17" t="n">
        <v>4645</v>
      </c>
      <c r="F8" s="17" t="n">
        <v>4591</v>
      </c>
      <c r="G8" s="17" t="n">
        <v>54</v>
      </c>
      <c r="H8" s="17" t="n">
        <v>54</v>
      </c>
      <c r="I8" s="17" t="n">
        <v>33</v>
      </c>
      <c r="J8" s="17" t="n">
        <v>0</v>
      </c>
      <c r="K8" s="17" t="n">
        <v>21</v>
      </c>
      <c r="L8" s="17" t="n">
        <v>0</v>
      </c>
      <c r="M8" s="17" t="n">
        <v>65</v>
      </c>
      <c r="N8" s="17" t="n">
        <v>3</v>
      </c>
      <c r="O8" s="17" t="n">
        <v>41</v>
      </c>
      <c r="P8" s="17" t="n">
        <v>21</v>
      </c>
      <c r="Q8" s="17" t="n">
        <v>0</v>
      </c>
      <c r="R8" s="18" t="n">
        <v>0</v>
      </c>
    </row>
    <row r="9" customFormat="false" ht="13.8" hidden="false" customHeight="false" outlineLevel="0" collapsed="false">
      <c r="A9" s="16" t="str">
        <f aca="false">"100105"</f>
        <v>100105</v>
      </c>
      <c r="B9" s="17" t="s">
        <v>25</v>
      </c>
      <c r="C9" s="17" t="s">
        <v>21</v>
      </c>
      <c r="D9" s="17" t="n">
        <v>4412</v>
      </c>
      <c r="E9" s="17" t="n">
        <v>3572</v>
      </c>
      <c r="F9" s="17" t="n">
        <v>3463</v>
      </c>
      <c r="G9" s="17" t="n">
        <v>109</v>
      </c>
      <c r="H9" s="17" t="n">
        <v>109</v>
      </c>
      <c r="I9" s="17" t="n">
        <v>102</v>
      </c>
      <c r="J9" s="17" t="n">
        <v>0</v>
      </c>
      <c r="K9" s="17" t="n">
        <v>7</v>
      </c>
      <c r="L9" s="17" t="n">
        <v>0</v>
      </c>
      <c r="M9" s="17" t="n">
        <v>41</v>
      </c>
      <c r="N9" s="17" t="n">
        <v>3</v>
      </c>
      <c r="O9" s="17" t="n">
        <v>31</v>
      </c>
      <c r="P9" s="17" t="n">
        <v>7</v>
      </c>
      <c r="Q9" s="17" t="n">
        <v>0</v>
      </c>
      <c r="R9" s="18" t="n">
        <v>0</v>
      </c>
    </row>
    <row r="10" customFormat="false" ht="13.8" hidden="false" customHeight="false" outlineLevel="0" collapsed="false">
      <c r="A10" s="16" t="str">
        <f aca="false">"100106"</f>
        <v>100106</v>
      </c>
      <c r="B10" s="17" t="s">
        <v>26</v>
      </c>
      <c r="C10" s="17" t="s">
        <v>21</v>
      </c>
      <c r="D10" s="17" t="n">
        <v>5156</v>
      </c>
      <c r="E10" s="17" t="n">
        <v>4214</v>
      </c>
      <c r="F10" s="17" t="n">
        <v>4047</v>
      </c>
      <c r="G10" s="17" t="n">
        <v>167</v>
      </c>
      <c r="H10" s="17" t="n">
        <v>167</v>
      </c>
      <c r="I10" s="17" t="n">
        <v>129</v>
      </c>
      <c r="J10" s="17" t="n">
        <v>13</v>
      </c>
      <c r="K10" s="17" t="n">
        <v>25</v>
      </c>
      <c r="L10" s="17" t="n">
        <v>0</v>
      </c>
      <c r="M10" s="17" t="n">
        <v>82</v>
      </c>
      <c r="N10" s="17" t="n">
        <v>23</v>
      </c>
      <c r="O10" s="17" t="n">
        <v>34</v>
      </c>
      <c r="P10" s="17" t="n">
        <v>25</v>
      </c>
      <c r="Q10" s="17" t="n">
        <v>0</v>
      </c>
      <c r="R10" s="18" t="n">
        <v>0</v>
      </c>
    </row>
    <row r="11" customFormat="false" ht="13.8" hidden="false" customHeight="false" outlineLevel="0" collapsed="false">
      <c r="A11" s="16" t="str">
        <f aca="false">"100107"</f>
        <v>100107</v>
      </c>
      <c r="B11" s="17" t="s">
        <v>27</v>
      </c>
      <c r="C11" s="17" t="s">
        <v>21</v>
      </c>
      <c r="D11" s="17" t="n">
        <v>8171</v>
      </c>
      <c r="E11" s="17" t="n">
        <v>6616</v>
      </c>
      <c r="F11" s="17" t="n">
        <v>6486</v>
      </c>
      <c r="G11" s="17" t="n">
        <v>130</v>
      </c>
      <c r="H11" s="17" t="n">
        <v>130</v>
      </c>
      <c r="I11" s="17" t="n">
        <v>110</v>
      </c>
      <c r="J11" s="17" t="n">
        <v>4</v>
      </c>
      <c r="K11" s="17" t="n">
        <v>16</v>
      </c>
      <c r="L11" s="17" t="n">
        <v>0</v>
      </c>
      <c r="M11" s="17" t="n">
        <v>88</v>
      </c>
      <c r="N11" s="17" t="n">
        <v>15</v>
      </c>
      <c r="O11" s="17" t="n">
        <v>57</v>
      </c>
      <c r="P11" s="17" t="n">
        <v>16</v>
      </c>
      <c r="Q11" s="17" t="n">
        <v>0</v>
      </c>
      <c r="R11" s="18" t="n">
        <v>0</v>
      </c>
    </row>
    <row r="12" customFormat="false" ht="13.8" hidden="false" customHeight="false" outlineLevel="0" collapsed="false">
      <c r="A12" s="19" t="str">
        <f aca="false">"100108"</f>
        <v>100108</v>
      </c>
      <c r="B12" s="20" t="s">
        <v>28</v>
      </c>
      <c r="C12" s="20" t="s">
        <v>21</v>
      </c>
      <c r="D12" s="20" t="n">
        <v>14753</v>
      </c>
      <c r="E12" s="20" t="n">
        <v>11953</v>
      </c>
      <c r="F12" s="20" t="n">
        <v>11888</v>
      </c>
      <c r="G12" s="20" t="n">
        <v>65</v>
      </c>
      <c r="H12" s="20" t="n">
        <v>65</v>
      </c>
      <c r="I12" s="20" t="n">
        <v>57</v>
      </c>
      <c r="J12" s="20" t="n">
        <v>0</v>
      </c>
      <c r="K12" s="20" t="n">
        <v>8</v>
      </c>
      <c r="L12" s="20" t="n">
        <v>0</v>
      </c>
      <c r="M12" s="20" t="n">
        <v>144</v>
      </c>
      <c r="N12" s="20" t="n">
        <v>65</v>
      </c>
      <c r="O12" s="20" t="n">
        <v>71</v>
      </c>
      <c r="P12" s="20" t="n">
        <v>8</v>
      </c>
      <c r="Q12" s="20" t="n">
        <v>0</v>
      </c>
      <c r="R12" s="21" t="n">
        <v>0</v>
      </c>
    </row>
    <row r="13" customFormat="false" ht="13.8" hidden="false" customHeight="false" outlineLevel="0" collapsed="false">
      <c r="A13" s="9" t="s">
        <v>29</v>
      </c>
      <c r="B13" s="10"/>
      <c r="C13" s="10"/>
      <c r="D13" s="10" t="n">
        <v>91144</v>
      </c>
      <c r="E13" s="10" t="n">
        <v>72995</v>
      </c>
      <c r="F13" s="10" t="n">
        <v>71942</v>
      </c>
      <c r="G13" s="10" t="n">
        <v>1053</v>
      </c>
      <c r="H13" s="10" t="n">
        <v>1052</v>
      </c>
      <c r="I13" s="10" t="n">
        <v>878</v>
      </c>
      <c r="J13" s="10" t="n">
        <v>22</v>
      </c>
      <c r="K13" s="10" t="n">
        <v>152</v>
      </c>
      <c r="L13" s="10" t="n">
        <v>2</v>
      </c>
      <c r="M13" s="10" t="n">
        <v>972</v>
      </c>
      <c r="N13" s="10" t="n">
        <v>266</v>
      </c>
      <c r="O13" s="10" t="n">
        <v>554</v>
      </c>
      <c r="P13" s="10" t="n">
        <v>152</v>
      </c>
      <c r="Q13" s="10" t="n">
        <v>1</v>
      </c>
      <c r="R13" s="11" t="n">
        <v>0</v>
      </c>
    </row>
    <row r="14" customFormat="false" ht="13.8" hidden="false" customHeight="false" outlineLevel="0" collapsed="false">
      <c r="A14" s="13" t="str">
        <f aca="false">"101001"</f>
        <v>101001</v>
      </c>
      <c r="B14" s="14" t="s">
        <v>30</v>
      </c>
      <c r="C14" s="14" t="s">
        <v>31</v>
      </c>
      <c r="D14" s="14" t="n">
        <v>4537</v>
      </c>
      <c r="E14" s="14" t="n">
        <v>3719</v>
      </c>
      <c r="F14" s="14" t="n">
        <v>3528</v>
      </c>
      <c r="G14" s="14" t="n">
        <v>191</v>
      </c>
      <c r="H14" s="14" t="n">
        <v>191</v>
      </c>
      <c r="I14" s="14" t="n">
        <v>173</v>
      </c>
      <c r="J14" s="14" t="n">
        <v>6</v>
      </c>
      <c r="K14" s="14" t="n">
        <v>12</v>
      </c>
      <c r="L14" s="14" t="n">
        <v>0</v>
      </c>
      <c r="M14" s="14" t="n">
        <v>59</v>
      </c>
      <c r="N14" s="14" t="n">
        <v>17</v>
      </c>
      <c r="O14" s="14" t="n">
        <v>30</v>
      </c>
      <c r="P14" s="14" t="n">
        <v>12</v>
      </c>
      <c r="Q14" s="14" t="n">
        <v>0</v>
      </c>
      <c r="R14" s="15" t="n">
        <v>0</v>
      </c>
    </row>
    <row r="15" customFormat="false" ht="13.8" hidden="false" customHeight="false" outlineLevel="0" collapsed="false">
      <c r="A15" s="16" t="str">
        <f aca="false">"101002"</f>
        <v>101002</v>
      </c>
      <c r="B15" s="17" t="s">
        <v>32</v>
      </c>
      <c r="C15" s="17" t="s">
        <v>31</v>
      </c>
      <c r="D15" s="17" t="n">
        <v>4067</v>
      </c>
      <c r="E15" s="17" t="n">
        <v>3286</v>
      </c>
      <c r="F15" s="17" t="n">
        <v>3234</v>
      </c>
      <c r="G15" s="17" t="n">
        <v>52</v>
      </c>
      <c r="H15" s="17" t="n">
        <v>52</v>
      </c>
      <c r="I15" s="17" t="n">
        <v>46</v>
      </c>
      <c r="J15" s="17" t="n">
        <v>5</v>
      </c>
      <c r="K15" s="17" t="n">
        <v>1</v>
      </c>
      <c r="L15" s="17" t="n">
        <v>0</v>
      </c>
      <c r="M15" s="17" t="n">
        <v>35</v>
      </c>
      <c r="N15" s="17" t="n">
        <v>12</v>
      </c>
      <c r="O15" s="17" t="n">
        <v>22</v>
      </c>
      <c r="P15" s="17" t="n">
        <v>1</v>
      </c>
      <c r="Q15" s="17" t="n">
        <v>0</v>
      </c>
      <c r="R15" s="18" t="n">
        <v>0</v>
      </c>
    </row>
    <row r="16" customFormat="false" ht="13.8" hidden="false" customHeight="false" outlineLevel="0" collapsed="false">
      <c r="A16" s="16" t="str">
        <f aca="false">"101003"</f>
        <v>101003</v>
      </c>
      <c r="B16" s="17" t="s">
        <v>33</v>
      </c>
      <c r="C16" s="17" t="s">
        <v>31</v>
      </c>
      <c r="D16" s="17" t="n">
        <v>8543</v>
      </c>
      <c r="E16" s="17" t="n">
        <v>6899</v>
      </c>
      <c r="F16" s="17" t="n">
        <v>6749</v>
      </c>
      <c r="G16" s="17" t="n">
        <v>150</v>
      </c>
      <c r="H16" s="17" t="n">
        <v>150</v>
      </c>
      <c r="I16" s="17" t="n">
        <v>121</v>
      </c>
      <c r="J16" s="17" t="n">
        <v>1</v>
      </c>
      <c r="K16" s="17" t="n">
        <v>28</v>
      </c>
      <c r="L16" s="17" t="n">
        <v>0</v>
      </c>
      <c r="M16" s="17" t="n">
        <v>96</v>
      </c>
      <c r="N16" s="17" t="n">
        <v>11</v>
      </c>
      <c r="O16" s="17" t="n">
        <v>57</v>
      </c>
      <c r="P16" s="17" t="n">
        <v>28</v>
      </c>
      <c r="Q16" s="17" t="n">
        <v>0</v>
      </c>
      <c r="R16" s="18" t="n">
        <v>0</v>
      </c>
    </row>
    <row r="17" customFormat="false" ht="13.8" hidden="false" customHeight="false" outlineLevel="0" collapsed="false">
      <c r="A17" s="16" t="str">
        <f aca="false">"101004"</f>
        <v>101004</v>
      </c>
      <c r="B17" s="17" t="s">
        <v>34</v>
      </c>
      <c r="C17" s="17" t="s">
        <v>31</v>
      </c>
      <c r="D17" s="17" t="n">
        <v>6091</v>
      </c>
      <c r="E17" s="17" t="n">
        <v>4795</v>
      </c>
      <c r="F17" s="17" t="n">
        <v>4786</v>
      </c>
      <c r="G17" s="17" t="n">
        <v>9</v>
      </c>
      <c r="H17" s="17" t="n">
        <v>10</v>
      </c>
      <c r="I17" s="17" t="n">
        <v>10</v>
      </c>
      <c r="J17" s="17" t="n">
        <v>0</v>
      </c>
      <c r="K17" s="17" t="n">
        <v>0</v>
      </c>
      <c r="L17" s="17" t="n">
        <v>0</v>
      </c>
      <c r="M17" s="17" t="n">
        <v>31</v>
      </c>
      <c r="N17" s="17" t="n">
        <v>11</v>
      </c>
      <c r="O17" s="17" t="n">
        <v>20</v>
      </c>
      <c r="P17" s="17" t="n">
        <v>0</v>
      </c>
      <c r="Q17" s="17" t="n">
        <v>1</v>
      </c>
      <c r="R17" s="18" t="n">
        <v>0</v>
      </c>
    </row>
    <row r="18" customFormat="false" ht="13.8" hidden="false" customHeight="false" outlineLevel="0" collapsed="false">
      <c r="A18" s="16" t="str">
        <f aca="false">"101005"</f>
        <v>101005</v>
      </c>
      <c r="B18" s="17" t="s">
        <v>35</v>
      </c>
      <c r="C18" s="17" t="s">
        <v>31</v>
      </c>
      <c r="D18" s="17" t="n">
        <v>3490</v>
      </c>
      <c r="E18" s="17" t="n">
        <v>2875</v>
      </c>
      <c r="F18" s="17" t="n">
        <v>2779</v>
      </c>
      <c r="G18" s="17" t="n">
        <v>96</v>
      </c>
      <c r="H18" s="17" t="n">
        <v>95</v>
      </c>
      <c r="I18" s="17" t="n">
        <v>87</v>
      </c>
      <c r="J18" s="17" t="n">
        <v>0</v>
      </c>
      <c r="K18" s="17" t="n">
        <v>8</v>
      </c>
      <c r="L18" s="17" t="n">
        <v>1</v>
      </c>
      <c r="M18" s="17" t="n">
        <v>38</v>
      </c>
      <c r="N18" s="17" t="n">
        <v>13</v>
      </c>
      <c r="O18" s="17" t="n">
        <v>17</v>
      </c>
      <c r="P18" s="17" t="n">
        <v>8</v>
      </c>
      <c r="Q18" s="17" t="n">
        <v>0</v>
      </c>
      <c r="R18" s="18" t="n">
        <v>0</v>
      </c>
    </row>
    <row r="19" customFormat="false" ht="13.8" hidden="false" customHeight="false" outlineLevel="0" collapsed="false">
      <c r="A19" s="16" t="str">
        <f aca="false">"101006"</f>
        <v>101006</v>
      </c>
      <c r="B19" s="17" t="s">
        <v>36</v>
      </c>
      <c r="C19" s="17" t="s">
        <v>31</v>
      </c>
      <c r="D19" s="17" t="n">
        <v>12715</v>
      </c>
      <c r="E19" s="17" t="n">
        <v>10167</v>
      </c>
      <c r="F19" s="17" t="n">
        <v>10139</v>
      </c>
      <c r="G19" s="17" t="n">
        <v>28</v>
      </c>
      <c r="H19" s="17" t="n">
        <v>28</v>
      </c>
      <c r="I19" s="17" t="n">
        <v>27</v>
      </c>
      <c r="J19" s="17" t="n">
        <v>1</v>
      </c>
      <c r="K19" s="17" t="n">
        <v>0</v>
      </c>
      <c r="L19" s="17" t="n">
        <v>0</v>
      </c>
      <c r="M19" s="17" t="n">
        <v>105</v>
      </c>
      <c r="N19" s="17" t="n">
        <v>28</v>
      </c>
      <c r="O19" s="17" t="n">
        <v>77</v>
      </c>
      <c r="P19" s="17" t="n">
        <v>0</v>
      </c>
      <c r="Q19" s="17" t="n">
        <v>0</v>
      </c>
      <c r="R19" s="18" t="n">
        <v>0</v>
      </c>
    </row>
    <row r="20" customFormat="false" ht="13.8" hidden="false" customHeight="false" outlineLevel="0" collapsed="false">
      <c r="A20" s="16" t="str">
        <f aca="false">"101007"</f>
        <v>101007</v>
      </c>
      <c r="B20" s="17" t="s">
        <v>37</v>
      </c>
      <c r="C20" s="17" t="s">
        <v>31</v>
      </c>
      <c r="D20" s="17" t="n">
        <v>3652</v>
      </c>
      <c r="E20" s="17" t="n">
        <v>2969</v>
      </c>
      <c r="F20" s="17" t="n">
        <v>2886</v>
      </c>
      <c r="G20" s="17" t="n">
        <v>83</v>
      </c>
      <c r="H20" s="17" t="n">
        <v>83</v>
      </c>
      <c r="I20" s="17" t="n">
        <v>75</v>
      </c>
      <c r="J20" s="17" t="n">
        <v>1</v>
      </c>
      <c r="K20" s="17" t="n">
        <v>7</v>
      </c>
      <c r="L20" s="17" t="n">
        <v>0</v>
      </c>
      <c r="M20" s="17" t="n">
        <v>55</v>
      </c>
      <c r="N20" s="17" t="n">
        <v>6</v>
      </c>
      <c r="O20" s="17" t="n">
        <v>42</v>
      </c>
      <c r="P20" s="17" t="n">
        <v>7</v>
      </c>
      <c r="Q20" s="17" t="n">
        <v>0</v>
      </c>
      <c r="R20" s="18" t="n">
        <v>0</v>
      </c>
    </row>
    <row r="21" customFormat="false" ht="13.8" hidden="false" customHeight="false" outlineLevel="0" collapsed="false">
      <c r="A21" s="16" t="str">
        <f aca="false">"101008"</f>
        <v>101008</v>
      </c>
      <c r="B21" s="17" t="s">
        <v>38</v>
      </c>
      <c r="C21" s="17" t="s">
        <v>31</v>
      </c>
      <c r="D21" s="17" t="n">
        <v>12222</v>
      </c>
      <c r="E21" s="17" t="n">
        <v>9609</v>
      </c>
      <c r="F21" s="17" t="n">
        <v>9536</v>
      </c>
      <c r="G21" s="17" t="n">
        <v>73</v>
      </c>
      <c r="H21" s="17" t="n">
        <v>73</v>
      </c>
      <c r="I21" s="17" t="n">
        <v>65</v>
      </c>
      <c r="J21" s="17" t="n">
        <v>0</v>
      </c>
      <c r="K21" s="17" t="n">
        <v>8</v>
      </c>
      <c r="L21" s="17" t="n">
        <v>0</v>
      </c>
      <c r="M21" s="17" t="n">
        <v>166</v>
      </c>
      <c r="N21" s="17" t="n">
        <v>87</v>
      </c>
      <c r="O21" s="17" t="n">
        <v>71</v>
      </c>
      <c r="P21" s="17" t="n">
        <v>8</v>
      </c>
      <c r="Q21" s="17" t="n">
        <v>0</v>
      </c>
      <c r="R21" s="18" t="n">
        <v>0</v>
      </c>
    </row>
    <row r="22" customFormat="false" ht="13.8" hidden="false" customHeight="false" outlineLevel="0" collapsed="false">
      <c r="A22" s="16" t="str">
        <f aca="false">"101009"</f>
        <v>101009</v>
      </c>
      <c r="B22" s="17" t="s">
        <v>39</v>
      </c>
      <c r="C22" s="17" t="s">
        <v>31</v>
      </c>
      <c r="D22" s="17" t="n">
        <v>16189</v>
      </c>
      <c r="E22" s="17" t="n">
        <v>13039</v>
      </c>
      <c r="F22" s="17" t="n">
        <v>12815</v>
      </c>
      <c r="G22" s="17" t="n">
        <v>224</v>
      </c>
      <c r="H22" s="17" t="n">
        <v>224</v>
      </c>
      <c r="I22" s="17" t="n">
        <v>153</v>
      </c>
      <c r="J22" s="17" t="n">
        <v>5</v>
      </c>
      <c r="K22" s="17" t="n">
        <v>66</v>
      </c>
      <c r="L22" s="17" t="n">
        <v>0</v>
      </c>
      <c r="M22" s="17" t="n">
        <v>220</v>
      </c>
      <c r="N22" s="17" t="n">
        <v>34</v>
      </c>
      <c r="O22" s="17" t="n">
        <v>120</v>
      </c>
      <c r="P22" s="17" t="n">
        <v>66</v>
      </c>
      <c r="Q22" s="17" t="n">
        <v>0</v>
      </c>
      <c r="R22" s="18" t="n">
        <v>0</v>
      </c>
    </row>
    <row r="23" customFormat="false" ht="13.8" hidden="false" customHeight="false" outlineLevel="0" collapsed="false">
      <c r="A23" s="16" t="str">
        <f aca="false">"101010"</f>
        <v>101010</v>
      </c>
      <c r="B23" s="17" t="s">
        <v>40</v>
      </c>
      <c r="C23" s="17" t="s">
        <v>31</v>
      </c>
      <c r="D23" s="17" t="n">
        <v>11836</v>
      </c>
      <c r="E23" s="17" t="n">
        <v>9395</v>
      </c>
      <c r="F23" s="17" t="n">
        <v>9352</v>
      </c>
      <c r="G23" s="17" t="n">
        <v>43</v>
      </c>
      <c r="H23" s="17" t="n">
        <v>43</v>
      </c>
      <c r="I23" s="17" t="n">
        <v>39</v>
      </c>
      <c r="J23" s="17" t="n">
        <v>0</v>
      </c>
      <c r="K23" s="17" t="n">
        <v>4</v>
      </c>
      <c r="L23" s="17" t="n">
        <v>0</v>
      </c>
      <c r="M23" s="17" t="n">
        <v>81</v>
      </c>
      <c r="N23" s="17" t="n">
        <v>27</v>
      </c>
      <c r="O23" s="17" t="n">
        <v>50</v>
      </c>
      <c r="P23" s="17" t="n">
        <v>4</v>
      </c>
      <c r="Q23" s="17" t="n">
        <v>0</v>
      </c>
      <c r="R23" s="18" t="n">
        <v>0</v>
      </c>
    </row>
    <row r="24" customFormat="false" ht="13.8" hidden="false" customHeight="false" outlineLevel="0" collapsed="false">
      <c r="A24" s="19" t="str">
        <f aca="false">"101011"</f>
        <v>101011</v>
      </c>
      <c r="B24" s="20" t="s">
        <v>41</v>
      </c>
      <c r="C24" s="20" t="s">
        <v>31</v>
      </c>
      <c r="D24" s="20" t="n">
        <v>7802</v>
      </c>
      <c r="E24" s="20" t="n">
        <v>6242</v>
      </c>
      <c r="F24" s="20" t="n">
        <v>6138</v>
      </c>
      <c r="G24" s="20" t="n">
        <v>104</v>
      </c>
      <c r="H24" s="20" t="n">
        <v>103</v>
      </c>
      <c r="I24" s="20" t="n">
        <v>82</v>
      </c>
      <c r="J24" s="20" t="n">
        <v>3</v>
      </c>
      <c r="K24" s="20" t="n">
        <v>18</v>
      </c>
      <c r="L24" s="20" t="n">
        <v>1</v>
      </c>
      <c r="M24" s="20" t="n">
        <v>86</v>
      </c>
      <c r="N24" s="20" t="n">
        <v>20</v>
      </c>
      <c r="O24" s="20" t="n">
        <v>48</v>
      </c>
      <c r="P24" s="20" t="n">
        <v>18</v>
      </c>
      <c r="Q24" s="20" t="n">
        <v>0</v>
      </c>
      <c r="R24" s="21" t="n">
        <v>0</v>
      </c>
    </row>
    <row r="25" customFormat="false" ht="13.8" hidden="false" customHeight="false" outlineLevel="0" collapsed="false">
      <c r="A25" s="9" t="s">
        <v>42</v>
      </c>
      <c r="B25" s="10"/>
      <c r="C25" s="10"/>
      <c r="D25" s="10" t="n">
        <v>110890</v>
      </c>
      <c r="E25" s="10" t="n">
        <v>91823</v>
      </c>
      <c r="F25" s="10" t="n">
        <v>90670</v>
      </c>
      <c r="G25" s="10" t="n">
        <v>1153</v>
      </c>
      <c r="H25" s="10" t="n">
        <v>1151</v>
      </c>
      <c r="I25" s="10" t="n">
        <v>913</v>
      </c>
      <c r="J25" s="10" t="n">
        <v>60</v>
      </c>
      <c r="K25" s="10" t="n">
        <v>178</v>
      </c>
      <c r="L25" s="10" t="n">
        <v>2</v>
      </c>
      <c r="M25" s="10" t="n">
        <v>1311</v>
      </c>
      <c r="N25" s="10" t="n">
        <v>241</v>
      </c>
      <c r="O25" s="10" t="n">
        <v>892</v>
      </c>
      <c r="P25" s="10" t="n">
        <v>178</v>
      </c>
      <c r="Q25" s="10" t="n">
        <v>0</v>
      </c>
      <c r="R25" s="11" t="n">
        <v>0</v>
      </c>
    </row>
    <row r="26" customFormat="false" ht="13.8" hidden="false" customHeight="false" outlineLevel="0" collapsed="false">
      <c r="A26" s="13" t="str">
        <f aca="false">"101201"</f>
        <v>101201</v>
      </c>
      <c r="B26" s="14" t="s">
        <v>43</v>
      </c>
      <c r="C26" s="14" t="s">
        <v>44</v>
      </c>
      <c r="D26" s="14" t="n">
        <v>44204</v>
      </c>
      <c r="E26" s="14" t="n">
        <v>37187</v>
      </c>
      <c r="F26" s="14" t="n">
        <v>36922</v>
      </c>
      <c r="G26" s="14" t="n">
        <v>265</v>
      </c>
      <c r="H26" s="14" t="n">
        <v>264</v>
      </c>
      <c r="I26" s="14" t="n">
        <v>169</v>
      </c>
      <c r="J26" s="14" t="n">
        <v>0</v>
      </c>
      <c r="K26" s="14" t="n">
        <v>95</v>
      </c>
      <c r="L26" s="14" t="n">
        <v>1</v>
      </c>
      <c r="M26" s="14" t="n">
        <v>573</v>
      </c>
      <c r="N26" s="14" t="n">
        <v>78</v>
      </c>
      <c r="O26" s="14" t="n">
        <v>400</v>
      </c>
      <c r="P26" s="14" t="n">
        <v>95</v>
      </c>
      <c r="Q26" s="14" t="n">
        <v>0</v>
      </c>
      <c r="R26" s="15" t="n">
        <v>0</v>
      </c>
    </row>
    <row r="27" customFormat="false" ht="13.8" hidden="false" customHeight="false" outlineLevel="0" collapsed="false">
      <c r="A27" s="16" t="str">
        <f aca="false">"101202"</f>
        <v>101202</v>
      </c>
      <c r="B27" s="17" t="s">
        <v>45</v>
      </c>
      <c r="C27" s="17" t="s">
        <v>44</v>
      </c>
      <c r="D27" s="17" t="n">
        <v>4380</v>
      </c>
      <c r="E27" s="17" t="n">
        <v>3514</v>
      </c>
      <c r="F27" s="17" t="n">
        <v>3473</v>
      </c>
      <c r="G27" s="17" t="n">
        <v>41</v>
      </c>
      <c r="H27" s="17" t="n">
        <v>41</v>
      </c>
      <c r="I27" s="17" t="n">
        <v>30</v>
      </c>
      <c r="J27" s="17" t="n">
        <v>0</v>
      </c>
      <c r="K27" s="17" t="n">
        <v>11</v>
      </c>
      <c r="L27" s="17" t="n">
        <v>0</v>
      </c>
      <c r="M27" s="17" t="n">
        <v>38</v>
      </c>
      <c r="N27" s="17" t="n">
        <v>3</v>
      </c>
      <c r="O27" s="17" t="n">
        <v>24</v>
      </c>
      <c r="P27" s="17" t="n">
        <v>11</v>
      </c>
      <c r="Q27" s="17" t="n">
        <v>0</v>
      </c>
      <c r="R27" s="18" t="n">
        <v>0</v>
      </c>
    </row>
    <row r="28" customFormat="false" ht="13.8" hidden="false" customHeight="false" outlineLevel="0" collapsed="false">
      <c r="A28" s="16" t="str">
        <f aca="false">"101203"</f>
        <v>101203</v>
      </c>
      <c r="B28" s="17" t="s">
        <v>46</v>
      </c>
      <c r="C28" s="17" t="s">
        <v>44</v>
      </c>
      <c r="D28" s="17" t="n">
        <v>6050</v>
      </c>
      <c r="E28" s="17" t="n">
        <v>5075</v>
      </c>
      <c r="F28" s="17" t="n">
        <v>5021</v>
      </c>
      <c r="G28" s="17" t="n">
        <v>54</v>
      </c>
      <c r="H28" s="17" t="n">
        <v>54</v>
      </c>
      <c r="I28" s="17" t="n">
        <v>39</v>
      </c>
      <c r="J28" s="17" t="n">
        <v>14</v>
      </c>
      <c r="K28" s="17" t="n">
        <v>1</v>
      </c>
      <c r="L28" s="17" t="n">
        <v>0</v>
      </c>
      <c r="M28" s="17" t="n">
        <v>67</v>
      </c>
      <c r="N28" s="17" t="n">
        <v>17</v>
      </c>
      <c r="O28" s="17" t="n">
        <v>49</v>
      </c>
      <c r="P28" s="17" t="n">
        <v>1</v>
      </c>
      <c r="Q28" s="17" t="n">
        <v>0</v>
      </c>
      <c r="R28" s="18" t="n">
        <v>0</v>
      </c>
    </row>
    <row r="29" customFormat="false" ht="13.8" hidden="false" customHeight="false" outlineLevel="0" collapsed="false">
      <c r="A29" s="16" t="str">
        <f aca="false">"101204"</f>
        <v>101204</v>
      </c>
      <c r="B29" s="17" t="s">
        <v>47</v>
      </c>
      <c r="C29" s="17" t="s">
        <v>44</v>
      </c>
      <c r="D29" s="17" t="n">
        <v>5851</v>
      </c>
      <c r="E29" s="17" t="n">
        <v>4784</v>
      </c>
      <c r="F29" s="17" t="n">
        <v>4677</v>
      </c>
      <c r="G29" s="17" t="n">
        <v>107</v>
      </c>
      <c r="H29" s="17" t="n">
        <v>107</v>
      </c>
      <c r="I29" s="17" t="n">
        <v>81</v>
      </c>
      <c r="J29" s="17" t="n">
        <v>7</v>
      </c>
      <c r="K29" s="17" t="n">
        <v>19</v>
      </c>
      <c r="L29" s="17" t="n">
        <v>0</v>
      </c>
      <c r="M29" s="17" t="n">
        <v>69</v>
      </c>
      <c r="N29" s="17" t="n">
        <v>8</v>
      </c>
      <c r="O29" s="17" t="n">
        <v>42</v>
      </c>
      <c r="P29" s="17" t="n">
        <v>19</v>
      </c>
      <c r="Q29" s="17" t="n">
        <v>0</v>
      </c>
      <c r="R29" s="18" t="n">
        <v>0</v>
      </c>
    </row>
    <row r="30" customFormat="false" ht="13.8" hidden="false" customHeight="false" outlineLevel="0" collapsed="false">
      <c r="A30" s="16" t="str">
        <f aca="false">"101205"</f>
        <v>101205</v>
      </c>
      <c r="B30" s="17" t="s">
        <v>48</v>
      </c>
      <c r="C30" s="17" t="s">
        <v>44</v>
      </c>
      <c r="D30" s="17" t="n">
        <v>5835</v>
      </c>
      <c r="E30" s="17" t="n">
        <v>4778</v>
      </c>
      <c r="F30" s="17" t="n">
        <v>4691</v>
      </c>
      <c r="G30" s="17" t="n">
        <v>87</v>
      </c>
      <c r="H30" s="17" t="n">
        <v>87</v>
      </c>
      <c r="I30" s="17" t="n">
        <v>69</v>
      </c>
      <c r="J30" s="17" t="n">
        <v>5</v>
      </c>
      <c r="K30" s="17" t="n">
        <v>13</v>
      </c>
      <c r="L30" s="17" t="n">
        <v>0</v>
      </c>
      <c r="M30" s="17" t="n">
        <v>68</v>
      </c>
      <c r="N30" s="17" t="n">
        <v>9</v>
      </c>
      <c r="O30" s="17" t="n">
        <v>46</v>
      </c>
      <c r="P30" s="17" t="n">
        <v>13</v>
      </c>
      <c r="Q30" s="17" t="n">
        <v>0</v>
      </c>
      <c r="R30" s="18" t="n">
        <v>0</v>
      </c>
    </row>
    <row r="31" customFormat="false" ht="13.8" hidden="false" customHeight="false" outlineLevel="0" collapsed="false">
      <c r="A31" s="16" t="str">
        <f aca="false">"101206"</f>
        <v>101206</v>
      </c>
      <c r="B31" s="17" t="s">
        <v>49</v>
      </c>
      <c r="C31" s="17" t="s">
        <v>44</v>
      </c>
      <c r="D31" s="17" t="n">
        <v>4446</v>
      </c>
      <c r="E31" s="17" t="n">
        <v>3573</v>
      </c>
      <c r="F31" s="17" t="n">
        <v>3532</v>
      </c>
      <c r="G31" s="17" t="n">
        <v>41</v>
      </c>
      <c r="H31" s="17" t="n">
        <v>41</v>
      </c>
      <c r="I31" s="17" t="n">
        <v>34</v>
      </c>
      <c r="J31" s="17" t="n">
        <v>3</v>
      </c>
      <c r="K31" s="17" t="n">
        <v>4</v>
      </c>
      <c r="L31" s="17" t="n">
        <v>0</v>
      </c>
      <c r="M31" s="17" t="n">
        <v>40</v>
      </c>
      <c r="N31" s="17" t="n">
        <v>8</v>
      </c>
      <c r="O31" s="17" t="n">
        <v>28</v>
      </c>
      <c r="P31" s="17" t="n">
        <v>4</v>
      </c>
      <c r="Q31" s="17" t="n">
        <v>0</v>
      </c>
      <c r="R31" s="18" t="n">
        <v>0</v>
      </c>
    </row>
    <row r="32" customFormat="false" ht="13.8" hidden="false" customHeight="false" outlineLevel="0" collapsed="false">
      <c r="A32" s="16" t="str">
        <f aca="false">"101207"</f>
        <v>101207</v>
      </c>
      <c r="B32" s="17" t="s">
        <v>50</v>
      </c>
      <c r="C32" s="17" t="s">
        <v>44</v>
      </c>
      <c r="D32" s="17" t="n">
        <v>4584</v>
      </c>
      <c r="E32" s="17" t="n">
        <v>3753</v>
      </c>
      <c r="F32" s="17" t="n">
        <v>3684</v>
      </c>
      <c r="G32" s="17" t="n">
        <v>69</v>
      </c>
      <c r="H32" s="17" t="n">
        <v>69</v>
      </c>
      <c r="I32" s="17" t="n">
        <v>50</v>
      </c>
      <c r="J32" s="17" t="n">
        <v>16</v>
      </c>
      <c r="K32" s="17" t="n">
        <v>3</v>
      </c>
      <c r="L32" s="17" t="n">
        <v>0</v>
      </c>
      <c r="M32" s="17" t="n">
        <v>46</v>
      </c>
      <c r="N32" s="17" t="n">
        <v>2</v>
      </c>
      <c r="O32" s="17" t="n">
        <v>41</v>
      </c>
      <c r="P32" s="17" t="n">
        <v>3</v>
      </c>
      <c r="Q32" s="17" t="n">
        <v>0</v>
      </c>
      <c r="R32" s="18" t="n">
        <v>0</v>
      </c>
    </row>
    <row r="33" customFormat="false" ht="13.8" hidden="false" customHeight="false" outlineLevel="0" collapsed="false">
      <c r="A33" s="16" t="str">
        <f aca="false">"101208"</f>
        <v>101208</v>
      </c>
      <c r="B33" s="17" t="s">
        <v>51</v>
      </c>
      <c r="C33" s="17" t="s">
        <v>44</v>
      </c>
      <c r="D33" s="17" t="n">
        <v>4227</v>
      </c>
      <c r="E33" s="17" t="n">
        <v>3471</v>
      </c>
      <c r="F33" s="17" t="n">
        <v>3446</v>
      </c>
      <c r="G33" s="17" t="n">
        <v>25</v>
      </c>
      <c r="H33" s="17" t="n">
        <v>25</v>
      </c>
      <c r="I33" s="17" t="n">
        <v>25</v>
      </c>
      <c r="J33" s="17" t="n">
        <v>0</v>
      </c>
      <c r="K33" s="17" t="n">
        <v>0</v>
      </c>
      <c r="L33" s="17" t="n">
        <v>0</v>
      </c>
      <c r="M33" s="17" t="n">
        <v>42</v>
      </c>
      <c r="N33" s="17" t="n">
        <v>14</v>
      </c>
      <c r="O33" s="17" t="n">
        <v>28</v>
      </c>
      <c r="P33" s="17" t="n">
        <v>0</v>
      </c>
      <c r="Q33" s="17" t="n">
        <v>0</v>
      </c>
      <c r="R33" s="18" t="n">
        <v>0</v>
      </c>
    </row>
    <row r="34" customFormat="false" ht="13.8" hidden="false" customHeight="false" outlineLevel="0" collapsed="false">
      <c r="A34" s="16" t="str">
        <f aca="false">"101209"</f>
        <v>101209</v>
      </c>
      <c r="B34" s="17" t="s">
        <v>52</v>
      </c>
      <c r="C34" s="17" t="s">
        <v>44</v>
      </c>
      <c r="D34" s="17" t="n">
        <v>4783</v>
      </c>
      <c r="E34" s="17" t="n">
        <v>3858</v>
      </c>
      <c r="F34" s="17" t="n">
        <v>3814</v>
      </c>
      <c r="G34" s="17" t="n">
        <v>44</v>
      </c>
      <c r="H34" s="17" t="n">
        <v>44</v>
      </c>
      <c r="I34" s="17" t="n">
        <v>39</v>
      </c>
      <c r="J34" s="17" t="n">
        <v>0</v>
      </c>
      <c r="K34" s="17" t="n">
        <v>5</v>
      </c>
      <c r="L34" s="17" t="n">
        <v>0</v>
      </c>
      <c r="M34" s="17" t="n">
        <v>87</v>
      </c>
      <c r="N34" s="17" t="n">
        <v>43</v>
      </c>
      <c r="O34" s="17" t="n">
        <v>39</v>
      </c>
      <c r="P34" s="17" t="n">
        <v>5</v>
      </c>
      <c r="Q34" s="17" t="n">
        <v>0</v>
      </c>
      <c r="R34" s="18" t="n">
        <v>0</v>
      </c>
    </row>
    <row r="35" customFormat="false" ht="13.8" hidden="false" customHeight="false" outlineLevel="0" collapsed="false">
      <c r="A35" s="16" t="str">
        <f aca="false">"101210"</f>
        <v>101210</v>
      </c>
      <c r="B35" s="17" t="s">
        <v>53</v>
      </c>
      <c r="C35" s="17" t="s">
        <v>44</v>
      </c>
      <c r="D35" s="17" t="n">
        <v>4228</v>
      </c>
      <c r="E35" s="17" t="n">
        <v>3415</v>
      </c>
      <c r="F35" s="17" t="n">
        <v>3315</v>
      </c>
      <c r="G35" s="17" t="n">
        <v>100</v>
      </c>
      <c r="H35" s="17" t="n">
        <v>100</v>
      </c>
      <c r="I35" s="17" t="n">
        <v>89</v>
      </c>
      <c r="J35" s="17" t="n">
        <v>2</v>
      </c>
      <c r="K35" s="17" t="n">
        <v>9</v>
      </c>
      <c r="L35" s="17" t="n">
        <v>0</v>
      </c>
      <c r="M35" s="17" t="n">
        <v>48</v>
      </c>
      <c r="N35" s="17" t="n">
        <v>9</v>
      </c>
      <c r="O35" s="17" t="n">
        <v>30</v>
      </c>
      <c r="P35" s="17" t="n">
        <v>9</v>
      </c>
      <c r="Q35" s="17" t="n">
        <v>0</v>
      </c>
      <c r="R35" s="18" t="n">
        <v>0</v>
      </c>
    </row>
    <row r="36" customFormat="false" ht="13.8" hidden="false" customHeight="false" outlineLevel="0" collapsed="false">
      <c r="A36" s="16" t="str">
        <f aca="false">"101211"</f>
        <v>101211</v>
      </c>
      <c r="B36" s="17" t="s">
        <v>54</v>
      </c>
      <c r="C36" s="17" t="s">
        <v>44</v>
      </c>
      <c r="D36" s="17" t="n">
        <v>7154</v>
      </c>
      <c r="E36" s="17" t="n">
        <v>5917</v>
      </c>
      <c r="F36" s="17" t="n">
        <v>5791</v>
      </c>
      <c r="G36" s="17" t="n">
        <v>126</v>
      </c>
      <c r="H36" s="17" t="n">
        <v>125</v>
      </c>
      <c r="I36" s="17" t="n">
        <v>110</v>
      </c>
      <c r="J36" s="17" t="n">
        <v>3</v>
      </c>
      <c r="K36" s="17" t="n">
        <v>12</v>
      </c>
      <c r="L36" s="17" t="n">
        <v>1</v>
      </c>
      <c r="M36" s="17" t="n">
        <v>73</v>
      </c>
      <c r="N36" s="17" t="n">
        <v>7</v>
      </c>
      <c r="O36" s="17" t="n">
        <v>54</v>
      </c>
      <c r="P36" s="17" t="n">
        <v>12</v>
      </c>
      <c r="Q36" s="17" t="n">
        <v>0</v>
      </c>
      <c r="R36" s="18" t="n">
        <v>0</v>
      </c>
    </row>
    <row r="37" customFormat="false" ht="13.8" hidden="false" customHeight="false" outlineLevel="0" collapsed="false">
      <c r="A37" s="16" t="str">
        <f aca="false">"101212"</f>
        <v>101212</v>
      </c>
      <c r="B37" s="17" t="s">
        <v>55</v>
      </c>
      <c r="C37" s="17" t="s">
        <v>44</v>
      </c>
      <c r="D37" s="17" t="n">
        <v>5472</v>
      </c>
      <c r="E37" s="17" t="n">
        <v>4463</v>
      </c>
      <c r="F37" s="17" t="n">
        <v>4437</v>
      </c>
      <c r="G37" s="17" t="n">
        <v>26</v>
      </c>
      <c r="H37" s="17" t="n">
        <v>26</v>
      </c>
      <c r="I37" s="17" t="n">
        <v>25</v>
      </c>
      <c r="J37" s="17" t="n">
        <v>0</v>
      </c>
      <c r="K37" s="17" t="n">
        <v>1</v>
      </c>
      <c r="L37" s="17" t="n">
        <v>0</v>
      </c>
      <c r="M37" s="17" t="n">
        <v>54</v>
      </c>
      <c r="N37" s="17" t="n">
        <v>13</v>
      </c>
      <c r="O37" s="17" t="n">
        <v>40</v>
      </c>
      <c r="P37" s="17" t="n">
        <v>1</v>
      </c>
      <c r="Q37" s="17" t="n">
        <v>0</v>
      </c>
      <c r="R37" s="18" t="n">
        <v>0</v>
      </c>
    </row>
    <row r="38" customFormat="false" ht="13.8" hidden="false" customHeight="false" outlineLevel="0" collapsed="false">
      <c r="A38" s="16" t="str">
        <f aca="false">"101213"</f>
        <v>101213</v>
      </c>
      <c r="B38" s="17" t="s">
        <v>56</v>
      </c>
      <c r="C38" s="17" t="s">
        <v>44</v>
      </c>
      <c r="D38" s="17" t="n">
        <v>4583</v>
      </c>
      <c r="E38" s="17" t="n">
        <v>3765</v>
      </c>
      <c r="F38" s="17" t="n">
        <v>3644</v>
      </c>
      <c r="G38" s="17" t="n">
        <v>121</v>
      </c>
      <c r="H38" s="17" t="n">
        <v>121</v>
      </c>
      <c r="I38" s="17" t="n">
        <v>108</v>
      </c>
      <c r="J38" s="17" t="n">
        <v>8</v>
      </c>
      <c r="K38" s="17" t="n">
        <v>5</v>
      </c>
      <c r="L38" s="17" t="n">
        <v>0</v>
      </c>
      <c r="M38" s="17" t="n">
        <v>54</v>
      </c>
      <c r="N38" s="17" t="n">
        <v>14</v>
      </c>
      <c r="O38" s="17" t="n">
        <v>35</v>
      </c>
      <c r="P38" s="17" t="n">
        <v>5</v>
      </c>
      <c r="Q38" s="17" t="n">
        <v>0</v>
      </c>
      <c r="R38" s="18" t="n">
        <v>0</v>
      </c>
    </row>
    <row r="39" customFormat="false" ht="13.8" hidden="false" customHeight="false" outlineLevel="0" collapsed="false">
      <c r="A39" s="19" t="str">
        <f aca="false">"101214"</f>
        <v>101214</v>
      </c>
      <c r="B39" s="20" t="s">
        <v>57</v>
      </c>
      <c r="C39" s="20" t="s">
        <v>44</v>
      </c>
      <c r="D39" s="20" t="n">
        <v>5093</v>
      </c>
      <c r="E39" s="20" t="n">
        <v>4270</v>
      </c>
      <c r="F39" s="20" t="n">
        <v>4223</v>
      </c>
      <c r="G39" s="20" t="n">
        <v>47</v>
      </c>
      <c r="H39" s="20" t="n">
        <v>47</v>
      </c>
      <c r="I39" s="20" t="n">
        <v>45</v>
      </c>
      <c r="J39" s="20" t="n">
        <v>2</v>
      </c>
      <c r="K39" s="20" t="n">
        <v>0</v>
      </c>
      <c r="L39" s="20" t="n">
        <v>0</v>
      </c>
      <c r="M39" s="20" t="n">
        <v>52</v>
      </c>
      <c r="N39" s="20" t="n">
        <v>16</v>
      </c>
      <c r="O39" s="20" t="n">
        <v>36</v>
      </c>
      <c r="P39" s="20" t="n">
        <v>0</v>
      </c>
      <c r="Q39" s="20" t="n">
        <v>0</v>
      </c>
      <c r="R39" s="21" t="n">
        <v>0</v>
      </c>
    </row>
    <row r="40" customFormat="false" ht="13.8" hidden="false" customHeight="false" outlineLevel="0" collapsed="false">
      <c r="A40" s="22" t="s">
        <v>58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customFormat="false" ht="13.8" hidden="false" customHeight="false" outlineLevel="0" collapsed="false">
      <c r="A41" s="9" t="str">
        <f aca="false">"106201"</f>
        <v>106201</v>
      </c>
      <c r="B41" s="10" t="s">
        <v>59</v>
      </c>
      <c r="C41" s="10" t="s">
        <v>60</v>
      </c>
      <c r="D41" s="10" t="n">
        <v>69388</v>
      </c>
      <c r="E41" s="10" t="n">
        <v>57306</v>
      </c>
      <c r="F41" s="10" t="n">
        <v>56822</v>
      </c>
      <c r="G41" s="10" t="n">
        <v>484</v>
      </c>
      <c r="H41" s="10" t="n">
        <v>483</v>
      </c>
      <c r="I41" s="10" t="n">
        <v>252</v>
      </c>
      <c r="J41" s="10" t="n">
        <v>4</v>
      </c>
      <c r="K41" s="10" t="n">
        <v>227</v>
      </c>
      <c r="L41" s="10" t="n">
        <v>1</v>
      </c>
      <c r="M41" s="10" t="n">
        <v>1144</v>
      </c>
      <c r="N41" s="10" t="n">
        <v>125</v>
      </c>
      <c r="O41" s="10" t="n">
        <v>792</v>
      </c>
      <c r="P41" s="10" t="n">
        <v>227</v>
      </c>
      <c r="Q41" s="10" t="n">
        <v>0</v>
      </c>
      <c r="R41" s="11" t="n">
        <v>0</v>
      </c>
    </row>
    <row r="42" customFormat="false" ht="13.8" hidden="false" customHeight="false" outlineLevel="0" collapsed="false">
      <c r="A42" s="23" t="s">
        <v>61</v>
      </c>
      <c r="B42" s="24"/>
      <c r="C42" s="24"/>
      <c r="D42" s="24" t="n">
        <v>382515</v>
      </c>
      <c r="E42" s="24" t="n">
        <v>311800</v>
      </c>
      <c r="F42" s="24" t="n">
        <v>307996</v>
      </c>
      <c r="G42" s="24" t="n">
        <v>3804</v>
      </c>
      <c r="H42" s="24" t="n">
        <v>3799</v>
      </c>
      <c r="I42" s="24" t="n">
        <v>2949</v>
      </c>
      <c r="J42" s="24" t="n">
        <v>135</v>
      </c>
      <c r="K42" s="24" t="n">
        <v>715</v>
      </c>
      <c r="L42" s="24" t="n">
        <v>6</v>
      </c>
      <c r="M42" s="24" t="n">
        <v>4982</v>
      </c>
      <c r="N42" s="24" t="n">
        <v>893</v>
      </c>
      <c r="O42" s="24" t="n">
        <v>3374</v>
      </c>
      <c r="P42" s="24" t="n">
        <v>715</v>
      </c>
      <c r="Q42" s="24" t="n">
        <v>1</v>
      </c>
      <c r="R42" s="25" t="n">
        <v>0</v>
      </c>
    </row>
  </sheetData>
  <printOptions headings="false" gridLines="false" gridLinesSet="true" horizontalCentered="false" verticalCentered="false"/>
  <pageMargins left="0.270138888888889" right="0.170138888888889" top="0.472222222222222" bottom="0.472222222222222" header="0.511805555555555" footer="0.511805555555555"/>
  <pageSetup paperSize="8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LibreOffice/6.3.5.2$Windows_X86_64 LibreOffice_project/dd0751754f11728f69b42ee2af66670068624673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2018-07-19T06:15:14Z</dcterms:created>
  <dc:creator/>
  <dc:description/>
  <dc:language>pl-PL</dc:language>
  <cp:lastModifiedBy/>
  <dcterms:modified xsi:type="dcterms:W3CDTF">2020-04-14T07:59:03Z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