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Y:\Meldunki\Meldunki 2026\I Kwartał 2026\"/>
    </mc:Choice>
  </mc:AlternateContent>
  <xr:revisionPtr revIDLastSave="0" documentId="8_{35E8132C-5505-4D62-A99A-C4ABFFE9692F}" xr6:coauthVersionLast="47" xr6:coauthVersionMax="47" xr10:uidLastSave="{00000000-0000-0000-0000-000000000000}"/>
  <bookViews>
    <workbookView xWindow="-93" yWindow="-93" windowWidth="25786" windowHeight="13866" xr2:uid="{3E52E2C4-264B-4E7F-9F50-07D7AB68B890}"/>
  </bookViews>
  <sheets>
    <sheet name="rejestr_wyborcow_2026_kw_1_2026" sheetId="1" r:id="rId1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3" i="1"/>
  <c r="A14" i="1"/>
  <c r="A15" i="1"/>
  <c r="A16" i="1"/>
  <c r="A17" i="1"/>
  <c r="A18" i="1"/>
  <c r="A19" i="1"/>
  <c r="A20" i="1"/>
  <c r="A21" i="1"/>
  <c r="A22" i="1"/>
  <c r="A23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40" i="1"/>
</calcChain>
</file>

<file path=xl/sharedStrings.xml><?xml version="1.0" encoding="utf-8"?>
<sst xmlns="http://schemas.openxmlformats.org/spreadsheetml/2006/main" count="86" uniqueCount="56">
  <si>
    <t>Kod TERYT</t>
  </si>
  <si>
    <t>Gmina</t>
  </si>
  <si>
    <t>Powiat</t>
  </si>
  <si>
    <t>Liczba mieszkańców</t>
  </si>
  <si>
    <t>Liczba wyborców ogółem</t>
  </si>
  <si>
    <t>Liczba wyborców ujętych w stałym obwodzie w CRW z urzędu na podstawie adresu stałego zameldowania</t>
  </si>
  <si>
    <t>Liczba wyborców ujętych w stałym obwodzie w CRW na wniosek</t>
  </si>
  <si>
    <t>w tym liczba wyborców posiadających obywatelstwo krajów UE</t>
  </si>
  <si>
    <t>w tym liczba wyborców posiadających obywatelstwo UK</t>
  </si>
  <si>
    <t>Liczba osób pozbawionych prawa wybierania ogółem</t>
  </si>
  <si>
    <t>w tym liczba osób pozbawionych prawa wybierania posiadających obywatelstwo krajów UE</t>
  </si>
  <si>
    <t>w tym liczba osób pozbawionych prawa wybierania posiadających obywatelstwo UK</t>
  </si>
  <si>
    <t>Powiat bełchatowski</t>
  </si>
  <si>
    <t>m. Bełchatów</t>
  </si>
  <si>
    <t>bełchatowski</t>
  </si>
  <si>
    <t>Piotrków Trybunalski</t>
  </si>
  <si>
    <t>gm. Bełchatów</t>
  </si>
  <si>
    <t>gm. Drużbice</t>
  </si>
  <si>
    <t>gm. Kleszczów</t>
  </si>
  <si>
    <t>gm. Kluki</t>
  </si>
  <si>
    <t>gm. Rusiec</t>
  </si>
  <si>
    <t>gm. Szczerców</t>
  </si>
  <si>
    <t>gm. Zelów</t>
  </si>
  <si>
    <t>Powiat piotrkowski</t>
  </si>
  <si>
    <t>gm. Aleksandrów</t>
  </si>
  <si>
    <t>piotrkowski</t>
  </si>
  <si>
    <t>gm. Czarnocin</t>
  </si>
  <si>
    <t>gm. Gorzkowice</t>
  </si>
  <si>
    <t>gm. Grabica</t>
  </si>
  <si>
    <t>gm. Łęki Szlacheckie</t>
  </si>
  <si>
    <t>gm. Moszczenica</t>
  </si>
  <si>
    <t>gm. Ręczno</t>
  </si>
  <si>
    <t>gm. Rozprza</t>
  </si>
  <si>
    <t>gm. Sulejów</t>
  </si>
  <si>
    <t>gm. Wola Krzysztoporska</t>
  </si>
  <si>
    <t>gm. Wolbórz</t>
  </si>
  <si>
    <t>Powiat radomszczański</t>
  </si>
  <si>
    <t>m. Radomsko</t>
  </si>
  <si>
    <t>radomszczański</t>
  </si>
  <si>
    <t>gm. Dobryszyce</t>
  </si>
  <si>
    <t>gm. Gidle</t>
  </si>
  <si>
    <t>gm. Gomunice</t>
  </si>
  <si>
    <t>gm. Kamieńsk</t>
  </si>
  <si>
    <t>gm. Kobiele Wielkie</t>
  </si>
  <si>
    <t>gm. Kodrąb</t>
  </si>
  <si>
    <t>gm. Lgota Wielka</t>
  </si>
  <si>
    <t>gm. Ładzice</t>
  </si>
  <si>
    <t>gm. Masłowice</t>
  </si>
  <si>
    <t>gm. Przedbórz</t>
  </si>
  <si>
    <t>gm. Radomsko</t>
  </si>
  <si>
    <t>gm. Wielgomłyny</t>
  </si>
  <si>
    <t>gm. Żytno</t>
  </si>
  <si>
    <t>Miasto na prawach powiatu</t>
  </si>
  <si>
    <t>m. Piotrków Trybunalski</t>
  </si>
  <si>
    <t>Suma</t>
  </si>
  <si>
    <t>Delegatura KBW w Piotrkowie Trybunalskim - dane za I kwartał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</si>
</sst>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b/>
      <i/>
      <sz val="12"/>
      <color rgb="FF000000"/>
      <name val="Calibri"/>
      <family val="2"/>
      <charset val="238"/>
    </font>
    <font>
      <b/>
      <sz val="11"/>
      <color theme="1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9FF99"/>
        <bgColor rgb="FFCCFFFF"/>
      </patternFill>
    </fill>
    <fill>
      <patternFill patternType="solid">
        <fgColor rgb="FF66CCFF"/>
        <bgColor rgb="FF33CCCC"/>
      </patternFill>
    </fill>
    <fill>
      <patternFill patternType="solid">
        <fgColor rgb="FFFF99CC"/>
        <bgColor rgb="FFFF8080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10" xfId="0" applyFont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 wrapText="1"/>
    </xf>
    <xf numFmtId="0" fontId="18" fillId="35" borderId="10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1" xfId="0" applyBorder="1"/>
    <xf numFmtId="0" fontId="21" fillId="0" borderId="0" xfId="0" applyFont="1"/>
    <xf numFmtId="0" fontId="21" fillId="0" borderId="12" xfId="0" applyFont="1" applyBorder="1" applyAlignment="1">
      <alignment horizontal="left"/>
    </xf>
    <xf numFmtId="0" fontId="21" fillId="0" borderId="13" xfId="0" applyFont="1" applyBorder="1" applyAlignment="1">
      <alignment horizontal="left"/>
    </xf>
    <xf numFmtId="0" fontId="21" fillId="0" borderId="14" xfId="0" applyFont="1" applyBorder="1" applyAlignment="1">
      <alignment horizontal="left"/>
    </xf>
    <xf numFmtId="0" fontId="21" fillId="0" borderId="15" xfId="0" applyFont="1" applyBorder="1"/>
    <xf numFmtId="0" fontId="21" fillId="0" borderId="16" xfId="0" applyFont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1" fillId="0" borderId="12" xfId="0" applyFont="1" applyBorder="1" applyAlignment="1">
      <alignment horizontal="left"/>
    </xf>
    <xf numFmtId="0" fontId="21" fillId="0" borderId="13" xfId="0" applyFont="1" applyBorder="1" applyAlignment="1">
      <alignment horizontal="left"/>
    </xf>
    <xf numFmtId="0" fontId="21" fillId="0" borderId="14" xfId="0" applyFont="1" applyBorder="1" applyAlignment="1">
      <alignment horizontal="left"/>
    </xf>
    <xf numFmtId="0" fontId="21" fillId="0" borderId="12" xfId="0" applyFont="1" applyBorder="1"/>
    <xf numFmtId="0" fontId="21" fillId="0" borderId="13" xfId="0" applyFont="1" applyBorder="1"/>
    <xf numFmtId="0" fontId="21" fillId="0" borderId="14" xfId="0" applyFont="1" applyBorder="1"/>
    <xf numFmtId="0" fontId="21" fillId="0" borderId="22" xfId="0" applyFont="1" applyBorder="1"/>
    <xf numFmtId="0" fontId="21" fillId="0" borderId="23" xfId="0" applyFont="1" applyBorder="1"/>
    <xf numFmtId="0" fontId="21" fillId="0" borderId="24" xfId="0" applyFont="1" applyBorder="1"/>
    <xf numFmtId="0" fontId="21" fillId="0" borderId="25" xfId="0" applyFont="1" applyBorder="1"/>
    <xf numFmtId="0" fontId="21" fillId="0" borderId="26" xfId="0" applyFont="1" applyBorder="1"/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FC923-D054-403C-929D-096CEF4E3BD8}">
  <dimension ref="A1:L41"/>
  <sheetViews>
    <sheetView tabSelected="1" zoomScale="80" zoomScaleNormal="80" workbookViewId="0">
      <selection activeCell="H5" sqref="H5"/>
    </sheetView>
  </sheetViews>
  <sheetFormatPr defaultRowHeight="14.35" x14ac:dyDescent="0.5"/>
  <cols>
    <col min="1" max="1" width="23.5859375" customWidth="1"/>
    <col min="2" max="2" width="20.46875" bestFit="1" customWidth="1"/>
    <col min="3" max="3" width="17" bestFit="1" customWidth="1"/>
    <col min="4" max="5" width="10.76171875" customWidth="1"/>
    <col min="6" max="6" width="16.05859375" customWidth="1"/>
    <col min="7" max="10" width="15.29296875" customWidth="1"/>
    <col min="11" max="11" width="15.76171875" customWidth="1"/>
    <col min="12" max="12" width="15.29296875" customWidth="1"/>
    <col min="13" max="13" width="20.5859375" customWidth="1"/>
  </cols>
  <sheetData>
    <row r="1" spans="1:12" s="7" customFormat="1" ht="17.7" customHeight="1" x14ac:dyDescent="0.5">
      <c r="A1" s="6" t="s">
        <v>55</v>
      </c>
      <c r="D1" s="8"/>
      <c r="E1" s="8"/>
      <c r="F1" s="8"/>
      <c r="G1" s="8"/>
      <c r="H1" s="8"/>
      <c r="I1" s="8"/>
      <c r="J1" s="8"/>
      <c r="K1" s="8"/>
      <c r="L1" s="8"/>
    </row>
    <row r="2" spans="1:12" s="5" customFormat="1" ht="82" thickBot="1" x14ac:dyDescent="0.5500000000000000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2" t="s">
        <v>6</v>
      </c>
      <c r="H2" s="3" t="s">
        <v>7</v>
      </c>
      <c r="I2" s="3" t="s">
        <v>8</v>
      </c>
      <c r="J2" s="4" t="s">
        <v>9</v>
      </c>
      <c r="K2" s="4" t="s">
        <v>10</v>
      </c>
      <c r="L2" s="4" t="s">
        <v>11</v>
      </c>
    </row>
    <row r="3" spans="1:12" s="10" customFormat="1" x14ac:dyDescent="0.5">
      <c r="A3" s="11" t="s">
        <v>12</v>
      </c>
      <c r="B3" s="12"/>
      <c r="C3" s="13"/>
      <c r="D3" s="14">
        <v>106169</v>
      </c>
      <c r="E3" s="14">
        <v>86491</v>
      </c>
      <c r="F3" s="14">
        <v>85508</v>
      </c>
      <c r="G3" s="14">
        <v>983</v>
      </c>
      <c r="H3" s="14">
        <v>3</v>
      </c>
      <c r="I3" s="14">
        <v>0</v>
      </c>
      <c r="J3" s="14">
        <v>303</v>
      </c>
      <c r="K3" s="14">
        <v>0</v>
      </c>
      <c r="L3" s="15">
        <v>0</v>
      </c>
    </row>
    <row r="4" spans="1:12" x14ac:dyDescent="0.5">
      <c r="A4" s="16" t="str">
        <f>"100101"</f>
        <v>100101</v>
      </c>
      <c r="B4" s="9" t="s">
        <v>13</v>
      </c>
      <c r="C4" s="9" t="s">
        <v>14</v>
      </c>
      <c r="D4" s="9">
        <v>49905</v>
      </c>
      <c r="E4" s="9">
        <v>41408</v>
      </c>
      <c r="F4" s="9">
        <v>41159</v>
      </c>
      <c r="G4" s="9">
        <v>249</v>
      </c>
      <c r="H4" s="9">
        <v>0</v>
      </c>
      <c r="I4" s="9">
        <v>0</v>
      </c>
      <c r="J4" s="9">
        <v>142</v>
      </c>
      <c r="K4" s="9">
        <v>0</v>
      </c>
      <c r="L4" s="17">
        <v>0</v>
      </c>
    </row>
    <row r="5" spans="1:12" x14ac:dyDescent="0.5">
      <c r="A5" s="16" t="str">
        <f>"100102"</f>
        <v>100102</v>
      </c>
      <c r="B5" s="9" t="s">
        <v>16</v>
      </c>
      <c r="C5" s="9" t="s">
        <v>14</v>
      </c>
      <c r="D5" s="9">
        <v>12793</v>
      </c>
      <c r="E5" s="9">
        <v>10127</v>
      </c>
      <c r="F5" s="9">
        <v>10009</v>
      </c>
      <c r="G5" s="9">
        <v>118</v>
      </c>
      <c r="H5" s="9">
        <v>1</v>
      </c>
      <c r="I5" s="9">
        <v>0</v>
      </c>
      <c r="J5" s="9">
        <v>28</v>
      </c>
      <c r="K5" s="9">
        <v>0</v>
      </c>
      <c r="L5" s="17">
        <v>0</v>
      </c>
    </row>
    <row r="6" spans="1:12" x14ac:dyDescent="0.5">
      <c r="A6" s="16" t="str">
        <f>"100103"</f>
        <v>100103</v>
      </c>
      <c r="B6" s="9" t="s">
        <v>17</v>
      </c>
      <c r="C6" s="9" t="s">
        <v>14</v>
      </c>
      <c r="D6" s="9">
        <v>5222</v>
      </c>
      <c r="E6" s="9">
        <v>4229</v>
      </c>
      <c r="F6" s="9">
        <v>4082</v>
      </c>
      <c r="G6" s="9">
        <v>147</v>
      </c>
      <c r="H6" s="9">
        <v>0</v>
      </c>
      <c r="I6" s="9">
        <v>0</v>
      </c>
      <c r="J6" s="9">
        <v>15</v>
      </c>
      <c r="K6" s="9">
        <v>0</v>
      </c>
      <c r="L6" s="17">
        <v>0</v>
      </c>
    </row>
    <row r="7" spans="1:12" x14ac:dyDescent="0.5">
      <c r="A7" s="16" t="str">
        <f>"100104"</f>
        <v>100104</v>
      </c>
      <c r="B7" s="9" t="s">
        <v>18</v>
      </c>
      <c r="C7" s="9" t="s">
        <v>14</v>
      </c>
      <c r="D7" s="9">
        <v>7057</v>
      </c>
      <c r="E7" s="9">
        <v>5231</v>
      </c>
      <c r="F7" s="9">
        <v>5199</v>
      </c>
      <c r="G7" s="9">
        <v>32</v>
      </c>
      <c r="H7" s="9">
        <v>1</v>
      </c>
      <c r="I7" s="9">
        <v>0</v>
      </c>
      <c r="J7" s="9">
        <v>6</v>
      </c>
      <c r="K7" s="9">
        <v>0</v>
      </c>
      <c r="L7" s="17">
        <v>0</v>
      </c>
    </row>
    <row r="8" spans="1:12" x14ac:dyDescent="0.5">
      <c r="A8" s="16" t="str">
        <f>"100105"</f>
        <v>100105</v>
      </c>
      <c r="B8" s="9" t="s">
        <v>19</v>
      </c>
      <c r="C8" s="9" t="s">
        <v>14</v>
      </c>
      <c r="D8" s="9">
        <v>4381</v>
      </c>
      <c r="E8" s="9">
        <v>3557</v>
      </c>
      <c r="F8" s="9">
        <v>3457</v>
      </c>
      <c r="G8" s="9">
        <v>100</v>
      </c>
      <c r="H8" s="9">
        <v>0</v>
      </c>
      <c r="I8" s="9">
        <v>0</v>
      </c>
      <c r="J8" s="9">
        <v>6</v>
      </c>
      <c r="K8" s="9">
        <v>0</v>
      </c>
      <c r="L8" s="17">
        <v>0</v>
      </c>
    </row>
    <row r="9" spans="1:12" x14ac:dyDescent="0.5">
      <c r="A9" s="16" t="str">
        <f>"100106"</f>
        <v>100106</v>
      </c>
      <c r="B9" s="9" t="s">
        <v>20</v>
      </c>
      <c r="C9" s="9" t="s">
        <v>14</v>
      </c>
      <c r="D9" s="9">
        <v>4815</v>
      </c>
      <c r="E9" s="9">
        <v>3976</v>
      </c>
      <c r="F9" s="9">
        <v>3827</v>
      </c>
      <c r="G9" s="9">
        <v>149</v>
      </c>
      <c r="H9" s="9">
        <v>0</v>
      </c>
      <c r="I9" s="9">
        <v>0</v>
      </c>
      <c r="J9" s="9">
        <v>24</v>
      </c>
      <c r="K9" s="9">
        <v>0</v>
      </c>
      <c r="L9" s="17">
        <v>0</v>
      </c>
    </row>
    <row r="10" spans="1:12" x14ac:dyDescent="0.5">
      <c r="A10" s="16" t="str">
        <f>"100107"</f>
        <v>100107</v>
      </c>
      <c r="B10" s="9" t="s">
        <v>21</v>
      </c>
      <c r="C10" s="9" t="s">
        <v>14</v>
      </c>
      <c r="D10" s="9">
        <v>8011</v>
      </c>
      <c r="E10" s="9">
        <v>6541</v>
      </c>
      <c r="F10" s="9">
        <v>6431</v>
      </c>
      <c r="G10" s="9">
        <v>110</v>
      </c>
      <c r="H10" s="9">
        <v>0</v>
      </c>
      <c r="I10" s="9">
        <v>0</v>
      </c>
      <c r="J10" s="9">
        <v>17</v>
      </c>
      <c r="K10" s="9">
        <v>0</v>
      </c>
      <c r="L10" s="17">
        <v>0</v>
      </c>
    </row>
    <row r="11" spans="1:12" ht="14.7" thickBot="1" x14ac:dyDescent="0.55000000000000004">
      <c r="A11" s="18" t="str">
        <f>"100108"</f>
        <v>100108</v>
      </c>
      <c r="B11" s="19" t="s">
        <v>22</v>
      </c>
      <c r="C11" s="19" t="s">
        <v>14</v>
      </c>
      <c r="D11" s="19">
        <v>13985</v>
      </c>
      <c r="E11" s="19">
        <v>11422</v>
      </c>
      <c r="F11" s="19">
        <v>11344</v>
      </c>
      <c r="G11" s="19">
        <v>78</v>
      </c>
      <c r="H11" s="19">
        <v>1</v>
      </c>
      <c r="I11" s="19">
        <v>0</v>
      </c>
      <c r="J11" s="19">
        <v>65</v>
      </c>
      <c r="K11" s="19">
        <v>0</v>
      </c>
      <c r="L11" s="20">
        <v>0</v>
      </c>
    </row>
    <row r="12" spans="1:12" s="10" customFormat="1" x14ac:dyDescent="0.5">
      <c r="A12" s="21" t="s">
        <v>23</v>
      </c>
      <c r="B12" s="22"/>
      <c r="C12" s="23"/>
      <c r="D12" s="14">
        <v>88684</v>
      </c>
      <c r="E12" s="14">
        <v>71869</v>
      </c>
      <c r="F12" s="14">
        <v>70765</v>
      </c>
      <c r="G12" s="14">
        <v>1104</v>
      </c>
      <c r="H12" s="14">
        <v>2</v>
      </c>
      <c r="I12" s="14">
        <v>0</v>
      </c>
      <c r="J12" s="14">
        <v>280</v>
      </c>
      <c r="K12" s="14">
        <v>0</v>
      </c>
      <c r="L12" s="15">
        <v>0</v>
      </c>
    </row>
    <row r="13" spans="1:12" x14ac:dyDescent="0.5">
      <c r="A13" s="16" t="str">
        <f>"101001"</f>
        <v>101001</v>
      </c>
      <c r="B13" s="9" t="s">
        <v>24</v>
      </c>
      <c r="C13" s="9" t="s">
        <v>25</v>
      </c>
      <c r="D13" s="9">
        <v>4246</v>
      </c>
      <c r="E13" s="9">
        <v>3507</v>
      </c>
      <c r="F13" s="9">
        <v>3337</v>
      </c>
      <c r="G13" s="9">
        <v>170</v>
      </c>
      <c r="H13" s="9">
        <v>0</v>
      </c>
      <c r="I13" s="9">
        <v>0</v>
      </c>
      <c r="J13" s="9">
        <v>15</v>
      </c>
      <c r="K13" s="9">
        <v>0</v>
      </c>
      <c r="L13" s="17">
        <v>0</v>
      </c>
    </row>
    <row r="14" spans="1:12" x14ac:dyDescent="0.5">
      <c r="A14" s="16" t="str">
        <f>"101002"</f>
        <v>101002</v>
      </c>
      <c r="B14" s="9" t="s">
        <v>26</v>
      </c>
      <c r="C14" s="9" t="s">
        <v>25</v>
      </c>
      <c r="D14" s="9">
        <v>3937</v>
      </c>
      <c r="E14" s="9">
        <v>3170</v>
      </c>
      <c r="F14" s="9">
        <v>3107</v>
      </c>
      <c r="G14" s="9">
        <v>63</v>
      </c>
      <c r="H14" s="9">
        <v>0</v>
      </c>
      <c r="I14" s="9">
        <v>0</v>
      </c>
      <c r="J14" s="9">
        <v>11</v>
      </c>
      <c r="K14" s="9">
        <v>0</v>
      </c>
      <c r="L14" s="17">
        <v>0</v>
      </c>
    </row>
    <row r="15" spans="1:12" x14ac:dyDescent="0.5">
      <c r="A15" s="16" t="str">
        <f>"101003"</f>
        <v>101003</v>
      </c>
      <c r="B15" s="9" t="s">
        <v>27</v>
      </c>
      <c r="C15" s="9" t="s">
        <v>25</v>
      </c>
      <c r="D15" s="9">
        <v>8180</v>
      </c>
      <c r="E15" s="9">
        <v>6704</v>
      </c>
      <c r="F15" s="9">
        <v>6560</v>
      </c>
      <c r="G15" s="9">
        <v>144</v>
      </c>
      <c r="H15" s="9">
        <v>0</v>
      </c>
      <c r="I15" s="9">
        <v>0</v>
      </c>
      <c r="J15" s="9">
        <v>16</v>
      </c>
      <c r="K15" s="9">
        <v>0</v>
      </c>
      <c r="L15" s="17">
        <v>0</v>
      </c>
    </row>
    <row r="16" spans="1:12" x14ac:dyDescent="0.5">
      <c r="A16" s="16" t="str">
        <f>"101004"</f>
        <v>101004</v>
      </c>
      <c r="B16" s="9" t="s">
        <v>28</v>
      </c>
      <c r="C16" s="9" t="s">
        <v>25</v>
      </c>
      <c r="D16" s="9">
        <v>6056</v>
      </c>
      <c r="E16" s="9">
        <v>4767</v>
      </c>
      <c r="F16" s="9">
        <v>4741</v>
      </c>
      <c r="G16" s="9">
        <v>26</v>
      </c>
      <c r="H16" s="9">
        <v>0</v>
      </c>
      <c r="I16" s="9">
        <v>0</v>
      </c>
      <c r="J16" s="9">
        <v>16</v>
      </c>
      <c r="K16" s="9">
        <v>0</v>
      </c>
      <c r="L16" s="17">
        <v>0</v>
      </c>
    </row>
    <row r="17" spans="1:12" x14ac:dyDescent="0.5">
      <c r="A17" s="16" t="str">
        <f>"101005"</f>
        <v>101005</v>
      </c>
      <c r="B17" s="9" t="s">
        <v>29</v>
      </c>
      <c r="C17" s="9" t="s">
        <v>25</v>
      </c>
      <c r="D17" s="9">
        <v>3239</v>
      </c>
      <c r="E17" s="9">
        <v>2714</v>
      </c>
      <c r="F17" s="9">
        <v>2624</v>
      </c>
      <c r="G17" s="9">
        <v>90</v>
      </c>
      <c r="H17" s="9">
        <v>1</v>
      </c>
      <c r="I17" s="9">
        <v>0</v>
      </c>
      <c r="J17" s="9">
        <v>15</v>
      </c>
      <c r="K17" s="9">
        <v>0</v>
      </c>
      <c r="L17" s="17">
        <v>0</v>
      </c>
    </row>
    <row r="18" spans="1:12" x14ac:dyDescent="0.5">
      <c r="A18" s="16" t="str">
        <f>"101006"</f>
        <v>101006</v>
      </c>
      <c r="B18" s="9" t="s">
        <v>30</v>
      </c>
      <c r="C18" s="9" t="s">
        <v>25</v>
      </c>
      <c r="D18" s="9">
        <v>12379</v>
      </c>
      <c r="E18" s="9">
        <v>10031</v>
      </c>
      <c r="F18" s="9">
        <v>9977</v>
      </c>
      <c r="G18" s="9">
        <v>54</v>
      </c>
      <c r="H18" s="9">
        <v>0</v>
      </c>
      <c r="I18" s="9">
        <v>0</v>
      </c>
      <c r="J18" s="9">
        <v>30</v>
      </c>
      <c r="K18" s="9">
        <v>0</v>
      </c>
      <c r="L18" s="17">
        <v>0</v>
      </c>
    </row>
    <row r="19" spans="1:12" x14ac:dyDescent="0.5">
      <c r="A19" s="16" t="str">
        <f>"101007"</f>
        <v>101007</v>
      </c>
      <c r="B19" s="9" t="s">
        <v>31</v>
      </c>
      <c r="C19" s="9" t="s">
        <v>25</v>
      </c>
      <c r="D19" s="9">
        <v>3424</v>
      </c>
      <c r="E19" s="9">
        <v>2799</v>
      </c>
      <c r="F19" s="9">
        <v>2725</v>
      </c>
      <c r="G19" s="9">
        <v>74</v>
      </c>
      <c r="H19" s="9">
        <v>0</v>
      </c>
      <c r="I19" s="9">
        <v>0</v>
      </c>
      <c r="J19" s="9">
        <v>5</v>
      </c>
      <c r="K19" s="9">
        <v>0</v>
      </c>
      <c r="L19" s="17">
        <v>0</v>
      </c>
    </row>
    <row r="20" spans="1:12" x14ac:dyDescent="0.5">
      <c r="A20" s="16" t="str">
        <f>"101008"</f>
        <v>101008</v>
      </c>
      <c r="B20" s="9" t="s">
        <v>32</v>
      </c>
      <c r="C20" s="9" t="s">
        <v>25</v>
      </c>
      <c r="D20" s="9">
        <v>11957</v>
      </c>
      <c r="E20" s="9">
        <v>9616</v>
      </c>
      <c r="F20" s="9">
        <v>9526</v>
      </c>
      <c r="G20" s="9">
        <v>90</v>
      </c>
      <c r="H20" s="9">
        <v>0</v>
      </c>
      <c r="I20" s="9">
        <v>0</v>
      </c>
      <c r="J20" s="9">
        <v>77</v>
      </c>
      <c r="K20" s="9">
        <v>0</v>
      </c>
      <c r="L20" s="17">
        <v>0</v>
      </c>
    </row>
    <row r="21" spans="1:12" x14ac:dyDescent="0.5">
      <c r="A21" s="16" t="str">
        <f>"101009"</f>
        <v>101009</v>
      </c>
      <c r="B21" s="9" t="s">
        <v>33</v>
      </c>
      <c r="C21" s="9" t="s">
        <v>25</v>
      </c>
      <c r="D21" s="9">
        <v>15900</v>
      </c>
      <c r="E21" s="9">
        <v>13047</v>
      </c>
      <c r="F21" s="9">
        <v>12832</v>
      </c>
      <c r="G21" s="9">
        <v>215</v>
      </c>
      <c r="H21" s="9">
        <v>0</v>
      </c>
      <c r="I21" s="9">
        <v>0</v>
      </c>
      <c r="J21" s="9">
        <v>42</v>
      </c>
      <c r="K21" s="9">
        <v>0</v>
      </c>
      <c r="L21" s="17">
        <v>0</v>
      </c>
    </row>
    <row r="22" spans="1:12" x14ac:dyDescent="0.5">
      <c r="A22" s="16" t="str">
        <f>"101010"</f>
        <v>101010</v>
      </c>
      <c r="B22" s="9" t="s">
        <v>34</v>
      </c>
      <c r="C22" s="9" t="s">
        <v>25</v>
      </c>
      <c r="D22" s="9">
        <v>11643</v>
      </c>
      <c r="E22" s="9">
        <v>9338</v>
      </c>
      <c r="F22" s="9">
        <v>9276</v>
      </c>
      <c r="G22" s="9">
        <v>62</v>
      </c>
      <c r="H22" s="9">
        <v>0</v>
      </c>
      <c r="I22" s="9">
        <v>0</v>
      </c>
      <c r="J22" s="9">
        <v>36</v>
      </c>
      <c r="K22" s="9">
        <v>0</v>
      </c>
      <c r="L22" s="17">
        <v>0</v>
      </c>
    </row>
    <row r="23" spans="1:12" ht="14.7" thickBot="1" x14ac:dyDescent="0.55000000000000004">
      <c r="A23" s="18" t="str">
        <f>"101011"</f>
        <v>101011</v>
      </c>
      <c r="B23" s="19" t="s">
        <v>35</v>
      </c>
      <c r="C23" s="19" t="s">
        <v>25</v>
      </c>
      <c r="D23" s="19">
        <v>7723</v>
      </c>
      <c r="E23" s="19">
        <v>6176</v>
      </c>
      <c r="F23" s="19">
        <v>6060</v>
      </c>
      <c r="G23" s="19">
        <v>116</v>
      </c>
      <c r="H23" s="19">
        <v>1</v>
      </c>
      <c r="I23" s="19">
        <v>0</v>
      </c>
      <c r="J23" s="19">
        <v>17</v>
      </c>
      <c r="K23" s="19">
        <v>0</v>
      </c>
      <c r="L23" s="20">
        <v>0</v>
      </c>
    </row>
    <row r="24" spans="1:12" s="10" customFormat="1" x14ac:dyDescent="0.5">
      <c r="A24" s="24" t="s">
        <v>36</v>
      </c>
      <c r="B24" s="25"/>
      <c r="C24" s="26"/>
      <c r="D24" s="14">
        <v>103559</v>
      </c>
      <c r="E24" s="14">
        <v>86530</v>
      </c>
      <c r="F24" s="14">
        <v>85184</v>
      </c>
      <c r="G24" s="14">
        <v>1346</v>
      </c>
      <c r="H24" s="14">
        <v>2</v>
      </c>
      <c r="I24" s="14">
        <v>0</v>
      </c>
      <c r="J24" s="14">
        <v>263</v>
      </c>
      <c r="K24" s="14">
        <v>0</v>
      </c>
      <c r="L24" s="15">
        <v>0</v>
      </c>
    </row>
    <row r="25" spans="1:12" x14ac:dyDescent="0.5">
      <c r="A25" s="16" t="str">
        <f>"101201"</f>
        <v>101201</v>
      </c>
      <c r="B25" s="9" t="s">
        <v>37</v>
      </c>
      <c r="C25" s="9" t="s">
        <v>38</v>
      </c>
      <c r="D25" s="9">
        <v>40305</v>
      </c>
      <c r="E25" s="9">
        <v>34250</v>
      </c>
      <c r="F25" s="9">
        <v>33906</v>
      </c>
      <c r="G25" s="9">
        <v>344</v>
      </c>
      <c r="H25" s="9">
        <v>1</v>
      </c>
      <c r="I25" s="9">
        <v>0</v>
      </c>
      <c r="J25" s="9">
        <v>83</v>
      </c>
      <c r="K25" s="9">
        <v>0</v>
      </c>
      <c r="L25" s="17">
        <v>0</v>
      </c>
    </row>
    <row r="26" spans="1:12" x14ac:dyDescent="0.5">
      <c r="A26" s="16" t="str">
        <f>"101202"</f>
        <v>101202</v>
      </c>
      <c r="B26" s="9" t="s">
        <v>39</v>
      </c>
      <c r="C26" s="9" t="s">
        <v>38</v>
      </c>
      <c r="D26" s="9">
        <v>4383</v>
      </c>
      <c r="E26" s="9">
        <v>3519</v>
      </c>
      <c r="F26" s="9">
        <v>3452</v>
      </c>
      <c r="G26" s="9">
        <v>67</v>
      </c>
      <c r="H26" s="9">
        <v>0</v>
      </c>
      <c r="I26" s="9">
        <v>0</v>
      </c>
      <c r="J26" s="9">
        <v>6</v>
      </c>
      <c r="K26" s="9">
        <v>0</v>
      </c>
      <c r="L26" s="17">
        <v>0</v>
      </c>
    </row>
    <row r="27" spans="1:12" x14ac:dyDescent="0.5">
      <c r="A27" s="16" t="str">
        <f>"101203"</f>
        <v>101203</v>
      </c>
      <c r="B27" s="9" t="s">
        <v>40</v>
      </c>
      <c r="C27" s="9" t="s">
        <v>38</v>
      </c>
      <c r="D27" s="9">
        <v>5649</v>
      </c>
      <c r="E27" s="9">
        <v>4734</v>
      </c>
      <c r="F27" s="9">
        <v>4680</v>
      </c>
      <c r="G27" s="9">
        <v>54</v>
      </c>
      <c r="H27" s="9">
        <v>0</v>
      </c>
      <c r="I27" s="9">
        <v>0</v>
      </c>
      <c r="J27" s="9">
        <v>19</v>
      </c>
      <c r="K27" s="9">
        <v>0</v>
      </c>
      <c r="L27" s="17">
        <v>0</v>
      </c>
    </row>
    <row r="28" spans="1:12" x14ac:dyDescent="0.5">
      <c r="A28" s="16" t="str">
        <f>"101204"</f>
        <v>101204</v>
      </c>
      <c r="B28" s="9" t="s">
        <v>41</v>
      </c>
      <c r="C28" s="9" t="s">
        <v>38</v>
      </c>
      <c r="D28" s="9">
        <v>5600</v>
      </c>
      <c r="E28" s="9">
        <v>4631</v>
      </c>
      <c r="F28" s="9">
        <v>4511</v>
      </c>
      <c r="G28" s="9">
        <v>120</v>
      </c>
      <c r="H28" s="9">
        <v>0</v>
      </c>
      <c r="I28" s="9">
        <v>0</v>
      </c>
      <c r="J28" s="9">
        <v>13</v>
      </c>
      <c r="K28" s="9">
        <v>0</v>
      </c>
      <c r="L28" s="17">
        <v>0</v>
      </c>
    </row>
    <row r="29" spans="1:12" x14ac:dyDescent="0.5">
      <c r="A29" s="16" t="str">
        <f>"101205"</f>
        <v>101205</v>
      </c>
      <c r="B29" s="9" t="s">
        <v>42</v>
      </c>
      <c r="C29" s="9" t="s">
        <v>38</v>
      </c>
      <c r="D29" s="9">
        <v>5568</v>
      </c>
      <c r="E29" s="9">
        <v>4624</v>
      </c>
      <c r="F29" s="9">
        <v>4526</v>
      </c>
      <c r="G29" s="9">
        <v>98</v>
      </c>
      <c r="H29" s="9">
        <v>0</v>
      </c>
      <c r="I29" s="9">
        <v>0</v>
      </c>
      <c r="J29" s="9">
        <v>11</v>
      </c>
      <c r="K29" s="9">
        <v>0</v>
      </c>
      <c r="L29" s="17">
        <v>0</v>
      </c>
    </row>
    <row r="30" spans="1:12" x14ac:dyDescent="0.5">
      <c r="A30" s="16" t="str">
        <f>"101206"</f>
        <v>101206</v>
      </c>
      <c r="B30" s="9" t="s">
        <v>43</v>
      </c>
      <c r="C30" s="9" t="s">
        <v>38</v>
      </c>
      <c r="D30" s="9">
        <v>4268</v>
      </c>
      <c r="E30" s="9">
        <v>3497</v>
      </c>
      <c r="F30" s="9">
        <v>3434</v>
      </c>
      <c r="G30" s="9">
        <v>63</v>
      </c>
      <c r="H30" s="9">
        <v>0</v>
      </c>
      <c r="I30" s="9">
        <v>0</v>
      </c>
      <c r="J30" s="9">
        <v>9</v>
      </c>
      <c r="K30" s="9">
        <v>0</v>
      </c>
      <c r="L30" s="17">
        <v>0</v>
      </c>
    </row>
    <row r="31" spans="1:12" x14ac:dyDescent="0.5">
      <c r="A31" s="16" t="str">
        <f>"101207"</f>
        <v>101207</v>
      </c>
      <c r="B31" s="9" t="s">
        <v>44</v>
      </c>
      <c r="C31" s="9" t="s">
        <v>38</v>
      </c>
      <c r="D31" s="9">
        <v>4292</v>
      </c>
      <c r="E31" s="9">
        <v>3570</v>
      </c>
      <c r="F31" s="9">
        <v>3486</v>
      </c>
      <c r="G31" s="9">
        <v>84</v>
      </c>
      <c r="H31" s="9">
        <v>0</v>
      </c>
      <c r="I31" s="9">
        <v>0</v>
      </c>
      <c r="J31" s="9">
        <v>6</v>
      </c>
      <c r="K31" s="9">
        <v>0</v>
      </c>
      <c r="L31" s="17">
        <v>0</v>
      </c>
    </row>
    <row r="32" spans="1:12" x14ac:dyDescent="0.5">
      <c r="A32" s="16" t="str">
        <f>"101208"</f>
        <v>101208</v>
      </c>
      <c r="B32" s="9" t="s">
        <v>45</v>
      </c>
      <c r="C32" s="9" t="s">
        <v>38</v>
      </c>
      <c r="D32" s="9">
        <v>4010</v>
      </c>
      <c r="E32" s="9">
        <v>3272</v>
      </c>
      <c r="F32" s="9">
        <v>3244</v>
      </c>
      <c r="G32" s="9">
        <v>28</v>
      </c>
      <c r="H32" s="9">
        <v>0</v>
      </c>
      <c r="I32" s="9">
        <v>0</v>
      </c>
      <c r="J32" s="9">
        <v>11</v>
      </c>
      <c r="K32" s="9">
        <v>0</v>
      </c>
      <c r="L32" s="17">
        <v>0</v>
      </c>
    </row>
    <row r="33" spans="1:12" x14ac:dyDescent="0.5">
      <c r="A33" s="16" t="str">
        <f>"101209"</f>
        <v>101209</v>
      </c>
      <c r="B33" s="9" t="s">
        <v>46</v>
      </c>
      <c r="C33" s="9" t="s">
        <v>38</v>
      </c>
      <c r="D33" s="9">
        <v>4628</v>
      </c>
      <c r="E33" s="9">
        <v>3751</v>
      </c>
      <c r="F33" s="9">
        <v>3709</v>
      </c>
      <c r="G33" s="9">
        <v>42</v>
      </c>
      <c r="H33" s="9">
        <v>1</v>
      </c>
      <c r="I33" s="9">
        <v>0</v>
      </c>
      <c r="J33" s="9">
        <v>40</v>
      </c>
      <c r="K33" s="9">
        <v>0</v>
      </c>
      <c r="L33" s="17">
        <v>0</v>
      </c>
    </row>
    <row r="34" spans="1:12" x14ac:dyDescent="0.5">
      <c r="A34" s="16" t="str">
        <f>"101210"</f>
        <v>101210</v>
      </c>
      <c r="B34" s="9" t="s">
        <v>47</v>
      </c>
      <c r="C34" s="9" t="s">
        <v>38</v>
      </c>
      <c r="D34" s="9">
        <v>3991</v>
      </c>
      <c r="E34" s="9">
        <v>3296</v>
      </c>
      <c r="F34" s="9">
        <v>3172</v>
      </c>
      <c r="G34" s="9">
        <v>124</v>
      </c>
      <c r="H34" s="9">
        <v>0</v>
      </c>
      <c r="I34" s="9">
        <v>0</v>
      </c>
      <c r="J34" s="9">
        <v>8</v>
      </c>
      <c r="K34" s="9">
        <v>0</v>
      </c>
      <c r="L34" s="17">
        <v>0</v>
      </c>
    </row>
    <row r="35" spans="1:12" x14ac:dyDescent="0.5">
      <c r="A35" s="16" t="str">
        <f>"101211"</f>
        <v>101211</v>
      </c>
      <c r="B35" s="9" t="s">
        <v>48</v>
      </c>
      <c r="C35" s="9" t="s">
        <v>38</v>
      </c>
      <c r="D35" s="9">
        <v>6540</v>
      </c>
      <c r="E35" s="9">
        <v>5447</v>
      </c>
      <c r="F35" s="9">
        <v>5343</v>
      </c>
      <c r="G35" s="9">
        <v>104</v>
      </c>
      <c r="H35" s="9">
        <v>0</v>
      </c>
      <c r="I35" s="9">
        <v>0</v>
      </c>
      <c r="J35" s="9">
        <v>8</v>
      </c>
      <c r="K35" s="9">
        <v>0</v>
      </c>
      <c r="L35" s="17">
        <v>0</v>
      </c>
    </row>
    <row r="36" spans="1:12" x14ac:dyDescent="0.5">
      <c r="A36" s="16" t="str">
        <f>"101212"</f>
        <v>101212</v>
      </c>
      <c r="B36" s="9" t="s">
        <v>49</v>
      </c>
      <c r="C36" s="9" t="s">
        <v>38</v>
      </c>
      <c r="D36" s="9">
        <v>5266</v>
      </c>
      <c r="E36" s="9">
        <v>4345</v>
      </c>
      <c r="F36" s="9">
        <v>4320</v>
      </c>
      <c r="G36" s="9">
        <v>25</v>
      </c>
      <c r="H36" s="9">
        <v>0</v>
      </c>
      <c r="I36" s="9">
        <v>0</v>
      </c>
      <c r="J36" s="9">
        <v>17</v>
      </c>
      <c r="K36" s="9">
        <v>0</v>
      </c>
      <c r="L36" s="17">
        <v>0</v>
      </c>
    </row>
    <row r="37" spans="1:12" x14ac:dyDescent="0.5">
      <c r="A37" s="16" t="str">
        <f>"101213"</f>
        <v>101213</v>
      </c>
      <c r="B37" s="9" t="s">
        <v>50</v>
      </c>
      <c r="C37" s="9" t="s">
        <v>38</v>
      </c>
      <c r="D37" s="9">
        <v>4287</v>
      </c>
      <c r="E37" s="9">
        <v>3567</v>
      </c>
      <c r="F37" s="9">
        <v>3447</v>
      </c>
      <c r="G37" s="9">
        <v>120</v>
      </c>
      <c r="H37" s="9">
        <v>0</v>
      </c>
      <c r="I37" s="9">
        <v>0</v>
      </c>
      <c r="J37" s="9">
        <v>11</v>
      </c>
      <c r="K37" s="9">
        <v>0</v>
      </c>
      <c r="L37" s="17">
        <v>0</v>
      </c>
    </row>
    <row r="38" spans="1:12" ht="14.7" thickBot="1" x14ac:dyDescent="0.55000000000000004">
      <c r="A38" s="18" t="str">
        <f>"101214"</f>
        <v>101214</v>
      </c>
      <c r="B38" s="19" t="s">
        <v>51</v>
      </c>
      <c r="C38" s="19" t="s">
        <v>38</v>
      </c>
      <c r="D38" s="19">
        <v>4772</v>
      </c>
      <c r="E38" s="19">
        <v>4027</v>
      </c>
      <c r="F38" s="19">
        <v>3954</v>
      </c>
      <c r="G38" s="19">
        <v>73</v>
      </c>
      <c r="H38" s="19">
        <v>0</v>
      </c>
      <c r="I38" s="19">
        <v>0</v>
      </c>
      <c r="J38" s="19">
        <v>21</v>
      </c>
      <c r="K38" s="19">
        <v>0</v>
      </c>
      <c r="L38" s="20">
        <v>0</v>
      </c>
    </row>
    <row r="39" spans="1:12" s="10" customFormat="1" x14ac:dyDescent="0.5">
      <c r="A39" s="24" t="s">
        <v>52</v>
      </c>
      <c r="B39" s="25"/>
      <c r="C39" s="26"/>
      <c r="D39" s="14"/>
      <c r="E39" s="14"/>
      <c r="F39" s="14"/>
      <c r="G39" s="14"/>
      <c r="H39" s="14"/>
      <c r="I39" s="14"/>
      <c r="J39" s="14"/>
      <c r="K39" s="14"/>
      <c r="L39" s="15"/>
    </row>
    <row r="40" spans="1:12" ht="14.7" thickBot="1" x14ac:dyDescent="0.55000000000000004">
      <c r="A40" s="18" t="str">
        <f>"106201"</f>
        <v>106201</v>
      </c>
      <c r="B40" s="19" t="s">
        <v>53</v>
      </c>
      <c r="C40" s="19" t="s">
        <v>15</v>
      </c>
      <c r="D40" s="19">
        <v>63245</v>
      </c>
      <c r="E40" s="19">
        <v>53009</v>
      </c>
      <c r="F40" s="19">
        <v>52408</v>
      </c>
      <c r="G40" s="19">
        <v>601</v>
      </c>
      <c r="H40" s="19">
        <v>2</v>
      </c>
      <c r="I40" s="19">
        <v>0</v>
      </c>
      <c r="J40" s="19">
        <v>156</v>
      </c>
      <c r="K40" s="19">
        <v>0</v>
      </c>
      <c r="L40" s="20">
        <v>0</v>
      </c>
    </row>
    <row r="41" spans="1:12" s="10" customFormat="1" ht="14.7" thickBot="1" x14ac:dyDescent="0.55000000000000004">
      <c r="A41" s="27" t="s">
        <v>54</v>
      </c>
      <c r="B41" s="28"/>
      <c r="C41" s="29"/>
      <c r="D41" s="30">
        <v>361657</v>
      </c>
      <c r="E41" s="30">
        <v>297899</v>
      </c>
      <c r="F41" s="30">
        <v>293865</v>
      </c>
      <c r="G41" s="30">
        <v>4034</v>
      </c>
      <c r="H41" s="30">
        <v>9</v>
      </c>
      <c r="I41" s="30">
        <v>0</v>
      </c>
      <c r="J41" s="30">
        <v>1002</v>
      </c>
      <c r="K41" s="30">
        <v>0</v>
      </c>
      <c r="L41" s="31">
        <v>0</v>
      </c>
    </row>
  </sheetData>
  <mergeCells count="4">
    <mergeCell ref="A12:C12"/>
    <mergeCell ref="A24:C24"/>
    <mergeCell ref="A39:C39"/>
    <mergeCell ref="A41:C41"/>
  </mergeCells>
  <pageMargins left="0.7" right="0.7" top="0.75" bottom="0.75" header="0.3" footer="0.3"/>
  <pageSetup paperSize="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rejestr_wyborcow_2026_kw_1_2026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Teresik</dc:creator>
  <cp:lastModifiedBy>Artur Teresik</cp:lastModifiedBy>
  <dcterms:created xsi:type="dcterms:W3CDTF">2026-04-13T09:36:43Z</dcterms:created>
  <dcterms:modified xsi:type="dcterms:W3CDTF">2026-04-13T09:36:43Z</dcterms:modified>
</cp:coreProperties>
</file>