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Meldunki\Meldunki 2026\II Kwartał 2026\"/>
    </mc:Choice>
  </mc:AlternateContent>
  <xr:revisionPtr revIDLastSave="0" documentId="13_ncr:9_{3C1ACC2F-1358-4BA0-87FA-44E418129A33}" xr6:coauthVersionLast="47" xr6:coauthVersionMax="47" xr10:uidLastSave="{00000000-0000-0000-0000-000000000000}"/>
  <bookViews>
    <workbookView xWindow="-93" yWindow="-93" windowWidth="25786" windowHeight="13866" xr2:uid="{1486F1B4-9DB5-4FEF-B6D8-613B311126D6}"/>
  </bookViews>
  <sheets>
    <sheet name="rejestr_wyborcow_2026_kw_2_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3" i="1"/>
  <c r="A14" i="1"/>
  <c r="A15" i="1"/>
  <c r="A16" i="1"/>
  <c r="A17" i="1"/>
  <c r="A18" i="1"/>
  <c r="A19" i="1"/>
  <c r="A20" i="1"/>
  <c r="A21" i="1"/>
  <c r="A22" i="1"/>
  <c r="A23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40" i="1"/>
</calcChain>
</file>

<file path=xl/sharedStrings.xml><?xml version="1.0" encoding="utf-8"?>
<sst xmlns="http://schemas.openxmlformats.org/spreadsheetml/2006/main" count="86" uniqueCount="56">
  <si>
    <t>Kod TERYT</t>
  </si>
  <si>
    <t>Gmina</t>
  </si>
  <si>
    <t>Powiat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</si>
  <si>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</si>
  <si>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</si>
  <si>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</si>
  <si>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</si>
  <si>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</si>
  <si>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</si>
  <si>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</si>
  <si>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</si>
  <si>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</si>
  <si>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bełchatowski</t>
  </si>
  <si>
    <t>m. Bełchatów</t>
  </si>
  <si>
    <t>bełchatowski</t>
  </si>
  <si>
    <t>Piotrków Trybunalski</t>
  </si>
  <si>
    <t>gm. Bełchatów</t>
  </si>
  <si>
    <t>gm. Drużbice</t>
  </si>
  <si>
    <t>gm. Kleszczów</t>
  </si>
  <si>
    <t>gm. Kluki</t>
  </si>
  <si>
    <t>gm. Rusiec</t>
  </si>
  <si>
    <t>gm. Szczerców</t>
  </si>
  <si>
    <t>gm. Zelów</t>
  </si>
  <si>
    <t>Powiat piotrkowski</t>
  </si>
  <si>
    <t>gm. Aleksandrów</t>
  </si>
  <si>
    <t>piotrkowski</t>
  </si>
  <si>
    <t>gm. Czarnocin</t>
  </si>
  <si>
    <t>gm. Gorzkowice</t>
  </si>
  <si>
    <t>gm. Grabica</t>
  </si>
  <si>
    <t>gm. Łęki Szlacheckie</t>
  </si>
  <si>
    <t>gm. Moszczenica</t>
  </si>
  <si>
    <t>gm. Ręczno</t>
  </si>
  <si>
    <t>gm. Rozprza</t>
  </si>
  <si>
    <t>gm. Sulejów</t>
  </si>
  <si>
    <t>gm. Wola Krzysztoporska</t>
  </si>
  <si>
    <t>gm. Wolbórz</t>
  </si>
  <si>
    <t>Powiat radomszczański</t>
  </si>
  <si>
    <t>m. Radomsko</t>
  </si>
  <si>
    <t>radomszczański</t>
  </si>
  <si>
    <t>gm. Dobryszyce</t>
  </si>
  <si>
    <t>gm. Gidle</t>
  </si>
  <si>
    <t>gm. Gomunice</t>
  </si>
  <si>
    <t>gm. Kamieńsk</t>
  </si>
  <si>
    <t>gm. Kobiele Wielkie</t>
  </si>
  <si>
    <t>gm. Kodrąb</t>
  </si>
  <si>
    <t>gm. Lgota Wielka</t>
  </si>
  <si>
    <t>gm. Ładzice</t>
  </si>
  <si>
    <t>gm. Masłowice</t>
  </si>
  <si>
    <t>gm. Przedbórz</t>
  </si>
  <si>
    <t>gm. Radomsko</t>
  </si>
  <si>
    <t>gm. Wielgomłyny</t>
  </si>
  <si>
    <t>gm. Żytno</t>
  </si>
  <si>
    <t>Miasto na prawach powiatu</t>
  </si>
  <si>
    <t>m. Piotrków Trybunalski</t>
  </si>
  <si>
    <t>Suma</t>
  </si>
  <si>
    <t>Delegatura KBW w Piotrkowie Trybunalskim - dane za II kwartał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</si>
</sst>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i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FF99"/>
        <bgColor rgb="FFCCFFFF"/>
      </patternFill>
    </fill>
    <fill>
      <patternFill patternType="solid">
        <fgColor rgb="FF66CCFF"/>
        <bgColor rgb="FF33CCCC"/>
      </patternFill>
    </fill>
    <fill>
      <patternFill patternType="solid">
        <fgColor rgb="FFFF99CC"/>
        <bgColor rgb="FFFF8080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1" fillId="0" borderId="24" xfId="0" applyFont="1" applyBorder="1"/>
    <xf numFmtId="0" fontId="21" fillId="0" borderId="25" xfId="0" applyFont="1" applyBorder="1"/>
    <xf numFmtId="0" fontId="21" fillId="0" borderId="26" xfId="0" applyFont="1" applyBorder="1"/>
    <xf numFmtId="0" fontId="21" fillId="0" borderId="12" xfId="0" applyFont="1" applyBorder="1"/>
    <xf numFmtId="0" fontId="21" fillId="0" borderId="13" xfId="0" applyFont="1" applyBorder="1"/>
    <xf numFmtId="0" fontId="21" fillId="0" borderId="0" xfId="0" applyFont="1"/>
    <xf numFmtId="0" fontId="21" fillId="0" borderId="24" xfId="0" applyFont="1" applyBorder="1" applyAlignment="1">
      <alignment horizontal="left"/>
    </xf>
    <xf numFmtId="0" fontId="21" fillId="0" borderId="25" xfId="0" applyFont="1" applyBorder="1" applyAlignment="1">
      <alignment horizontal="left"/>
    </xf>
    <xf numFmtId="0" fontId="21" fillId="0" borderId="26" xfId="0" applyFont="1" applyBorder="1" applyAlignment="1">
      <alignment horizontal="left"/>
    </xf>
    <xf numFmtId="0" fontId="0" fillId="0" borderId="27" xfId="0" applyBorder="1"/>
    <xf numFmtId="0" fontId="0" fillId="0" borderId="10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21" fillId="0" borderId="23" xfId="0" applyFont="1" applyBorder="1" applyAlignment="1">
      <alignment horizontal="left"/>
    </xf>
    <xf numFmtId="0" fontId="21" fillId="0" borderId="19" xfId="0" applyFont="1" applyBorder="1"/>
    <xf numFmtId="0" fontId="21" fillId="0" borderId="20" xfId="0" applyFont="1" applyBorder="1"/>
    <xf numFmtId="0" fontId="21" fillId="0" borderId="22" xfId="0" applyFont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9EC5-4630-4D6A-80F5-CE4DA3F9C506}">
  <sheetPr>
    <pageSetUpPr fitToPage="1"/>
  </sheetPr>
  <dimension ref="A1:L41"/>
  <sheetViews>
    <sheetView tabSelected="1" zoomScale="85" zoomScaleNormal="85" workbookViewId="0">
      <selection activeCell="D45" sqref="D45"/>
    </sheetView>
  </sheetViews>
  <sheetFormatPr defaultRowHeight="14.35" x14ac:dyDescent="0.5"/>
  <cols>
    <col min="2" max="2" width="20.234375" bestFit="1" customWidth="1"/>
    <col min="3" max="3" width="16.76171875" bestFit="1" customWidth="1"/>
    <col min="4" max="4" width="9.8203125" customWidth="1"/>
    <col min="6" max="6" width="12.76171875" customWidth="1"/>
    <col min="7" max="7" width="14.1171875" customWidth="1"/>
    <col min="8" max="9" width="15.1171875" customWidth="1"/>
    <col min="10" max="12" width="15.64453125" customWidth="1"/>
  </cols>
  <sheetData>
    <row r="1" spans="1:12" s="2" customFormat="1" ht="17.7" customHeight="1" x14ac:dyDescent="0.5">
      <c r="A1" s="1" t="s">
        <v>55</v>
      </c>
      <c r="D1" s="3"/>
      <c r="E1" s="3"/>
      <c r="F1" s="3"/>
      <c r="G1" s="3"/>
      <c r="H1" s="3"/>
      <c r="I1" s="3"/>
      <c r="J1" s="3"/>
      <c r="K1" s="3"/>
      <c r="L1" s="3"/>
    </row>
    <row r="2" spans="1:12" s="8" customFormat="1" ht="82" thickBot="1" x14ac:dyDescent="0.5500000000000000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6" t="s">
        <v>7</v>
      </c>
      <c r="I2" s="6" t="s">
        <v>8</v>
      </c>
      <c r="J2" s="7" t="s">
        <v>9</v>
      </c>
      <c r="K2" s="7" t="s">
        <v>10</v>
      </c>
      <c r="L2" s="7" t="s">
        <v>11</v>
      </c>
    </row>
    <row r="3" spans="1:12" s="20" customFormat="1" x14ac:dyDescent="0.5">
      <c r="A3" s="15" t="s">
        <v>12</v>
      </c>
      <c r="B3" s="16"/>
      <c r="C3" s="17"/>
      <c r="D3" s="18">
        <v>105999</v>
      </c>
      <c r="E3" s="18">
        <v>86470</v>
      </c>
      <c r="F3" s="18">
        <v>85494</v>
      </c>
      <c r="G3" s="18">
        <v>976</v>
      </c>
      <c r="H3" s="18">
        <v>3</v>
      </c>
      <c r="I3" s="18">
        <v>0</v>
      </c>
      <c r="J3" s="18">
        <v>308</v>
      </c>
      <c r="K3" s="18">
        <v>0</v>
      </c>
      <c r="L3" s="19">
        <v>0</v>
      </c>
    </row>
    <row r="4" spans="1:12" x14ac:dyDescent="0.5">
      <c r="A4" s="10" t="str">
        <f>"100101"</f>
        <v>100101</v>
      </c>
      <c r="B4" s="9" t="s">
        <v>13</v>
      </c>
      <c r="C4" s="9" t="s">
        <v>14</v>
      </c>
      <c r="D4" s="9">
        <v>49743</v>
      </c>
      <c r="E4" s="9">
        <v>41332</v>
      </c>
      <c r="F4" s="9">
        <v>41088</v>
      </c>
      <c r="G4" s="9">
        <v>244</v>
      </c>
      <c r="H4" s="9">
        <v>0</v>
      </c>
      <c r="I4" s="9">
        <v>0</v>
      </c>
      <c r="J4" s="9">
        <v>143</v>
      </c>
      <c r="K4" s="9">
        <v>0</v>
      </c>
      <c r="L4" s="11">
        <v>0</v>
      </c>
    </row>
    <row r="5" spans="1:12" x14ac:dyDescent="0.5">
      <c r="A5" s="10" t="str">
        <f>"100102"</f>
        <v>100102</v>
      </c>
      <c r="B5" s="9" t="s">
        <v>16</v>
      </c>
      <c r="C5" s="9" t="s">
        <v>14</v>
      </c>
      <c r="D5" s="9">
        <v>12809</v>
      </c>
      <c r="E5" s="9">
        <v>10159</v>
      </c>
      <c r="F5" s="9">
        <v>10041</v>
      </c>
      <c r="G5" s="9">
        <v>118</v>
      </c>
      <c r="H5" s="9">
        <v>1</v>
      </c>
      <c r="I5" s="9">
        <v>0</v>
      </c>
      <c r="J5" s="9">
        <v>28</v>
      </c>
      <c r="K5" s="9">
        <v>0</v>
      </c>
      <c r="L5" s="11">
        <v>0</v>
      </c>
    </row>
    <row r="6" spans="1:12" x14ac:dyDescent="0.5">
      <c r="A6" s="10" t="str">
        <f>"100103"</f>
        <v>100103</v>
      </c>
      <c r="B6" s="9" t="s">
        <v>17</v>
      </c>
      <c r="C6" s="9" t="s">
        <v>14</v>
      </c>
      <c r="D6" s="9">
        <v>5223</v>
      </c>
      <c r="E6" s="9">
        <v>4240</v>
      </c>
      <c r="F6" s="9">
        <v>4093</v>
      </c>
      <c r="G6" s="9">
        <v>147</v>
      </c>
      <c r="H6" s="9">
        <v>0</v>
      </c>
      <c r="I6" s="9">
        <v>0</v>
      </c>
      <c r="J6" s="9">
        <v>15</v>
      </c>
      <c r="K6" s="9">
        <v>0</v>
      </c>
      <c r="L6" s="11">
        <v>0</v>
      </c>
    </row>
    <row r="7" spans="1:12" x14ac:dyDescent="0.5">
      <c r="A7" s="10" t="str">
        <f>"100104"</f>
        <v>100104</v>
      </c>
      <c r="B7" s="9" t="s">
        <v>18</v>
      </c>
      <c r="C7" s="9" t="s">
        <v>14</v>
      </c>
      <c r="D7" s="9">
        <v>7074</v>
      </c>
      <c r="E7" s="9">
        <v>5258</v>
      </c>
      <c r="F7" s="9">
        <v>5226</v>
      </c>
      <c r="G7" s="9">
        <v>32</v>
      </c>
      <c r="H7" s="9">
        <v>1</v>
      </c>
      <c r="I7" s="9">
        <v>0</v>
      </c>
      <c r="J7" s="9">
        <v>6</v>
      </c>
      <c r="K7" s="9">
        <v>0</v>
      </c>
      <c r="L7" s="11">
        <v>0</v>
      </c>
    </row>
    <row r="8" spans="1:12" x14ac:dyDescent="0.5">
      <c r="A8" s="10" t="str">
        <f>"100105"</f>
        <v>100105</v>
      </c>
      <c r="B8" s="9" t="s">
        <v>19</v>
      </c>
      <c r="C8" s="9" t="s">
        <v>14</v>
      </c>
      <c r="D8" s="9">
        <v>4381</v>
      </c>
      <c r="E8" s="9">
        <v>3563</v>
      </c>
      <c r="F8" s="9">
        <v>3463</v>
      </c>
      <c r="G8" s="9">
        <v>100</v>
      </c>
      <c r="H8" s="9">
        <v>0</v>
      </c>
      <c r="I8" s="9">
        <v>0</v>
      </c>
      <c r="J8" s="9">
        <v>6</v>
      </c>
      <c r="K8" s="9">
        <v>0</v>
      </c>
      <c r="L8" s="11">
        <v>0</v>
      </c>
    </row>
    <row r="9" spans="1:12" x14ac:dyDescent="0.5">
      <c r="A9" s="10" t="str">
        <f>"100106"</f>
        <v>100106</v>
      </c>
      <c r="B9" s="9" t="s">
        <v>20</v>
      </c>
      <c r="C9" s="9" t="s">
        <v>14</v>
      </c>
      <c r="D9" s="9">
        <v>4810</v>
      </c>
      <c r="E9" s="9">
        <v>3969</v>
      </c>
      <c r="F9" s="9">
        <v>3820</v>
      </c>
      <c r="G9" s="9">
        <v>149</v>
      </c>
      <c r="H9" s="9">
        <v>0</v>
      </c>
      <c r="I9" s="9">
        <v>0</v>
      </c>
      <c r="J9" s="9">
        <v>26</v>
      </c>
      <c r="K9" s="9">
        <v>0</v>
      </c>
      <c r="L9" s="11">
        <v>0</v>
      </c>
    </row>
    <row r="10" spans="1:12" x14ac:dyDescent="0.5">
      <c r="A10" s="10" t="str">
        <f>"100107"</f>
        <v>100107</v>
      </c>
      <c r="B10" s="9" t="s">
        <v>21</v>
      </c>
      <c r="C10" s="9" t="s">
        <v>14</v>
      </c>
      <c r="D10" s="9">
        <v>7997</v>
      </c>
      <c r="E10" s="9">
        <v>6533</v>
      </c>
      <c r="F10" s="9">
        <v>6423</v>
      </c>
      <c r="G10" s="9">
        <v>110</v>
      </c>
      <c r="H10" s="9">
        <v>0</v>
      </c>
      <c r="I10" s="9">
        <v>0</v>
      </c>
      <c r="J10" s="9">
        <v>18</v>
      </c>
      <c r="K10" s="9">
        <v>0</v>
      </c>
      <c r="L10" s="11">
        <v>0</v>
      </c>
    </row>
    <row r="11" spans="1:12" ht="14.7" thickBot="1" x14ac:dyDescent="0.55000000000000004">
      <c r="A11" s="12" t="str">
        <f>"100108"</f>
        <v>100108</v>
      </c>
      <c r="B11" s="13" t="s">
        <v>22</v>
      </c>
      <c r="C11" s="13" t="s">
        <v>14</v>
      </c>
      <c r="D11" s="13">
        <v>13962</v>
      </c>
      <c r="E11" s="13">
        <v>11416</v>
      </c>
      <c r="F11" s="13">
        <v>11340</v>
      </c>
      <c r="G11" s="13">
        <v>76</v>
      </c>
      <c r="H11" s="13">
        <v>1</v>
      </c>
      <c r="I11" s="13">
        <v>0</v>
      </c>
      <c r="J11" s="13">
        <v>66</v>
      </c>
      <c r="K11" s="13">
        <v>0</v>
      </c>
      <c r="L11" s="14">
        <v>0</v>
      </c>
    </row>
    <row r="12" spans="1:12" s="20" customFormat="1" x14ac:dyDescent="0.5">
      <c r="A12" s="21" t="s">
        <v>23</v>
      </c>
      <c r="B12" s="22"/>
      <c r="C12" s="23"/>
      <c r="D12" s="18">
        <v>88529</v>
      </c>
      <c r="E12" s="18">
        <v>71854</v>
      </c>
      <c r="F12" s="18">
        <v>70761</v>
      </c>
      <c r="G12" s="18">
        <v>1093</v>
      </c>
      <c r="H12" s="18">
        <v>2</v>
      </c>
      <c r="I12" s="18">
        <v>0</v>
      </c>
      <c r="J12" s="18">
        <v>281</v>
      </c>
      <c r="K12" s="18">
        <v>0</v>
      </c>
      <c r="L12" s="19">
        <v>0</v>
      </c>
    </row>
    <row r="13" spans="1:12" x14ac:dyDescent="0.5">
      <c r="A13" s="10" t="str">
        <f>"101001"</f>
        <v>101001</v>
      </c>
      <c r="B13" s="9" t="s">
        <v>24</v>
      </c>
      <c r="C13" s="9" t="s">
        <v>25</v>
      </c>
      <c r="D13" s="9">
        <v>4246</v>
      </c>
      <c r="E13" s="9">
        <v>3507</v>
      </c>
      <c r="F13" s="9">
        <v>3339</v>
      </c>
      <c r="G13" s="9">
        <v>168</v>
      </c>
      <c r="H13" s="9">
        <v>0</v>
      </c>
      <c r="I13" s="9">
        <v>0</v>
      </c>
      <c r="J13" s="9">
        <v>15</v>
      </c>
      <c r="K13" s="9">
        <v>0</v>
      </c>
      <c r="L13" s="11">
        <v>0</v>
      </c>
    </row>
    <row r="14" spans="1:12" x14ac:dyDescent="0.5">
      <c r="A14" s="10" t="str">
        <f>"101002"</f>
        <v>101002</v>
      </c>
      <c r="B14" s="9" t="s">
        <v>26</v>
      </c>
      <c r="C14" s="9" t="s">
        <v>25</v>
      </c>
      <c r="D14" s="9">
        <v>3928</v>
      </c>
      <c r="E14" s="9">
        <v>3172</v>
      </c>
      <c r="F14" s="9">
        <v>3109</v>
      </c>
      <c r="G14" s="9">
        <v>63</v>
      </c>
      <c r="H14" s="9">
        <v>0</v>
      </c>
      <c r="I14" s="9">
        <v>0</v>
      </c>
      <c r="J14" s="9">
        <v>11</v>
      </c>
      <c r="K14" s="9">
        <v>0</v>
      </c>
      <c r="L14" s="11">
        <v>0</v>
      </c>
    </row>
    <row r="15" spans="1:12" x14ac:dyDescent="0.5">
      <c r="A15" s="10" t="str">
        <f>"101003"</f>
        <v>101003</v>
      </c>
      <c r="B15" s="9" t="s">
        <v>27</v>
      </c>
      <c r="C15" s="9" t="s">
        <v>25</v>
      </c>
      <c r="D15" s="9">
        <v>8162</v>
      </c>
      <c r="E15" s="9">
        <v>6702</v>
      </c>
      <c r="F15" s="9">
        <v>6559</v>
      </c>
      <c r="G15" s="9">
        <v>143</v>
      </c>
      <c r="H15" s="9">
        <v>0</v>
      </c>
      <c r="I15" s="9">
        <v>0</v>
      </c>
      <c r="J15" s="9">
        <v>15</v>
      </c>
      <c r="K15" s="9">
        <v>0</v>
      </c>
      <c r="L15" s="11">
        <v>0</v>
      </c>
    </row>
    <row r="16" spans="1:12" x14ac:dyDescent="0.5">
      <c r="A16" s="10" t="str">
        <f>"101004"</f>
        <v>101004</v>
      </c>
      <c r="B16" s="9" t="s">
        <v>28</v>
      </c>
      <c r="C16" s="9" t="s">
        <v>25</v>
      </c>
      <c r="D16" s="9">
        <v>6060</v>
      </c>
      <c r="E16" s="9">
        <v>4769</v>
      </c>
      <c r="F16" s="9">
        <v>4743</v>
      </c>
      <c r="G16" s="9">
        <v>26</v>
      </c>
      <c r="H16" s="9">
        <v>0</v>
      </c>
      <c r="I16" s="9">
        <v>0</v>
      </c>
      <c r="J16" s="9">
        <v>18</v>
      </c>
      <c r="K16" s="9">
        <v>0</v>
      </c>
      <c r="L16" s="11">
        <v>0</v>
      </c>
    </row>
    <row r="17" spans="1:12" x14ac:dyDescent="0.5">
      <c r="A17" s="10" t="str">
        <f>"101005"</f>
        <v>101005</v>
      </c>
      <c r="B17" s="9" t="s">
        <v>29</v>
      </c>
      <c r="C17" s="9" t="s">
        <v>25</v>
      </c>
      <c r="D17" s="9">
        <v>3234</v>
      </c>
      <c r="E17" s="9">
        <v>2711</v>
      </c>
      <c r="F17" s="9">
        <v>2621</v>
      </c>
      <c r="G17" s="9">
        <v>90</v>
      </c>
      <c r="H17" s="9">
        <v>1</v>
      </c>
      <c r="I17" s="9">
        <v>0</v>
      </c>
      <c r="J17" s="9">
        <v>14</v>
      </c>
      <c r="K17" s="9">
        <v>0</v>
      </c>
      <c r="L17" s="11">
        <v>0</v>
      </c>
    </row>
    <row r="18" spans="1:12" x14ac:dyDescent="0.5">
      <c r="A18" s="10" t="str">
        <f>"101006"</f>
        <v>101006</v>
      </c>
      <c r="B18" s="9" t="s">
        <v>30</v>
      </c>
      <c r="C18" s="9" t="s">
        <v>25</v>
      </c>
      <c r="D18" s="9">
        <v>12362</v>
      </c>
      <c r="E18" s="9">
        <v>10021</v>
      </c>
      <c r="F18" s="9">
        <v>9969</v>
      </c>
      <c r="G18" s="9">
        <v>52</v>
      </c>
      <c r="H18" s="9">
        <v>0</v>
      </c>
      <c r="I18" s="9">
        <v>0</v>
      </c>
      <c r="J18" s="9">
        <v>30</v>
      </c>
      <c r="K18" s="9">
        <v>0</v>
      </c>
      <c r="L18" s="11">
        <v>0</v>
      </c>
    </row>
    <row r="19" spans="1:12" x14ac:dyDescent="0.5">
      <c r="A19" s="10" t="str">
        <f>"101007"</f>
        <v>101007</v>
      </c>
      <c r="B19" s="9" t="s">
        <v>31</v>
      </c>
      <c r="C19" s="9" t="s">
        <v>25</v>
      </c>
      <c r="D19" s="9">
        <v>3411</v>
      </c>
      <c r="E19" s="9">
        <v>2794</v>
      </c>
      <c r="F19" s="9">
        <v>2723</v>
      </c>
      <c r="G19" s="9">
        <v>71</v>
      </c>
      <c r="H19" s="9">
        <v>0</v>
      </c>
      <c r="I19" s="9">
        <v>0</v>
      </c>
      <c r="J19" s="9">
        <v>5</v>
      </c>
      <c r="K19" s="9">
        <v>0</v>
      </c>
      <c r="L19" s="11">
        <v>0</v>
      </c>
    </row>
    <row r="20" spans="1:12" x14ac:dyDescent="0.5">
      <c r="A20" s="10" t="str">
        <f>"101008"</f>
        <v>101008</v>
      </c>
      <c r="B20" s="9" t="s">
        <v>32</v>
      </c>
      <c r="C20" s="9" t="s">
        <v>25</v>
      </c>
      <c r="D20" s="9">
        <v>11928</v>
      </c>
      <c r="E20" s="9">
        <v>9610</v>
      </c>
      <c r="F20" s="9">
        <v>9520</v>
      </c>
      <c r="G20" s="9">
        <v>90</v>
      </c>
      <c r="H20" s="9">
        <v>0</v>
      </c>
      <c r="I20" s="9">
        <v>0</v>
      </c>
      <c r="J20" s="9">
        <v>76</v>
      </c>
      <c r="K20" s="9">
        <v>0</v>
      </c>
      <c r="L20" s="11">
        <v>0</v>
      </c>
    </row>
    <row r="21" spans="1:12" x14ac:dyDescent="0.5">
      <c r="A21" s="10" t="str">
        <f>"101009"</f>
        <v>101009</v>
      </c>
      <c r="B21" s="9" t="s">
        <v>33</v>
      </c>
      <c r="C21" s="9" t="s">
        <v>25</v>
      </c>
      <c r="D21" s="9">
        <v>15867</v>
      </c>
      <c r="E21" s="9">
        <v>13053</v>
      </c>
      <c r="F21" s="9">
        <v>12839</v>
      </c>
      <c r="G21" s="9">
        <v>214</v>
      </c>
      <c r="H21" s="9">
        <v>0</v>
      </c>
      <c r="I21" s="9">
        <v>0</v>
      </c>
      <c r="J21" s="9">
        <v>41</v>
      </c>
      <c r="K21" s="9">
        <v>0</v>
      </c>
      <c r="L21" s="11">
        <v>0</v>
      </c>
    </row>
    <row r="22" spans="1:12" x14ac:dyDescent="0.5">
      <c r="A22" s="10" t="str">
        <f>"101010"</f>
        <v>101010</v>
      </c>
      <c r="B22" s="9" t="s">
        <v>34</v>
      </c>
      <c r="C22" s="9" t="s">
        <v>25</v>
      </c>
      <c r="D22" s="9">
        <v>11615</v>
      </c>
      <c r="E22" s="9">
        <v>9334</v>
      </c>
      <c r="F22" s="9">
        <v>9273</v>
      </c>
      <c r="G22" s="9">
        <v>61</v>
      </c>
      <c r="H22" s="9">
        <v>0</v>
      </c>
      <c r="I22" s="9">
        <v>0</v>
      </c>
      <c r="J22" s="9">
        <v>37</v>
      </c>
      <c r="K22" s="9">
        <v>0</v>
      </c>
      <c r="L22" s="11">
        <v>0</v>
      </c>
    </row>
    <row r="23" spans="1:12" ht="14.7" thickBot="1" x14ac:dyDescent="0.55000000000000004">
      <c r="A23" s="12" t="str">
        <f>"101011"</f>
        <v>101011</v>
      </c>
      <c r="B23" s="13" t="s">
        <v>35</v>
      </c>
      <c r="C23" s="13" t="s">
        <v>25</v>
      </c>
      <c r="D23" s="13">
        <v>7716</v>
      </c>
      <c r="E23" s="13">
        <v>6181</v>
      </c>
      <c r="F23" s="13">
        <v>6066</v>
      </c>
      <c r="G23" s="13">
        <v>115</v>
      </c>
      <c r="H23" s="13">
        <v>1</v>
      </c>
      <c r="I23" s="13">
        <v>0</v>
      </c>
      <c r="J23" s="13">
        <v>19</v>
      </c>
      <c r="K23" s="13">
        <v>0</v>
      </c>
      <c r="L23" s="14">
        <v>0</v>
      </c>
    </row>
    <row r="24" spans="1:12" s="20" customFormat="1" x14ac:dyDescent="0.5">
      <c r="A24" s="21" t="s">
        <v>36</v>
      </c>
      <c r="B24" s="22"/>
      <c r="C24" s="23"/>
      <c r="D24" s="18">
        <v>103259</v>
      </c>
      <c r="E24" s="18">
        <v>86397</v>
      </c>
      <c r="F24" s="18">
        <v>85079</v>
      </c>
      <c r="G24" s="18">
        <v>1318</v>
      </c>
      <c r="H24" s="18">
        <v>2</v>
      </c>
      <c r="I24" s="18">
        <v>0</v>
      </c>
      <c r="J24" s="18">
        <v>268</v>
      </c>
      <c r="K24" s="18">
        <v>0</v>
      </c>
      <c r="L24" s="19">
        <v>0</v>
      </c>
    </row>
    <row r="25" spans="1:12" x14ac:dyDescent="0.5">
      <c r="A25" s="10" t="str">
        <f>"101201"</f>
        <v>101201</v>
      </c>
      <c r="B25" s="9" t="s">
        <v>37</v>
      </c>
      <c r="C25" s="9" t="s">
        <v>38</v>
      </c>
      <c r="D25" s="9">
        <v>40146</v>
      </c>
      <c r="E25" s="9">
        <v>34159</v>
      </c>
      <c r="F25" s="9">
        <v>33822</v>
      </c>
      <c r="G25" s="9">
        <v>337</v>
      </c>
      <c r="H25" s="9">
        <v>1</v>
      </c>
      <c r="I25" s="9">
        <v>0</v>
      </c>
      <c r="J25" s="9">
        <v>85</v>
      </c>
      <c r="K25" s="9">
        <v>0</v>
      </c>
      <c r="L25" s="11">
        <v>0</v>
      </c>
    </row>
    <row r="26" spans="1:12" x14ac:dyDescent="0.5">
      <c r="A26" s="10" t="str">
        <f>"101202"</f>
        <v>101202</v>
      </c>
      <c r="B26" s="9" t="s">
        <v>39</v>
      </c>
      <c r="C26" s="9" t="s">
        <v>38</v>
      </c>
      <c r="D26" s="9">
        <v>4379</v>
      </c>
      <c r="E26" s="9">
        <v>3527</v>
      </c>
      <c r="F26" s="9">
        <v>3463</v>
      </c>
      <c r="G26" s="9">
        <v>64</v>
      </c>
      <c r="H26" s="9">
        <v>0</v>
      </c>
      <c r="I26" s="9">
        <v>0</v>
      </c>
      <c r="J26" s="9">
        <v>7</v>
      </c>
      <c r="K26" s="9">
        <v>0</v>
      </c>
      <c r="L26" s="11">
        <v>0</v>
      </c>
    </row>
    <row r="27" spans="1:12" x14ac:dyDescent="0.5">
      <c r="A27" s="10" t="str">
        <f>"101203"</f>
        <v>101203</v>
      </c>
      <c r="B27" s="9" t="s">
        <v>40</v>
      </c>
      <c r="C27" s="9" t="s">
        <v>38</v>
      </c>
      <c r="D27" s="9">
        <v>5634</v>
      </c>
      <c r="E27" s="9">
        <v>4726</v>
      </c>
      <c r="F27" s="9">
        <v>4673</v>
      </c>
      <c r="G27" s="9">
        <v>53</v>
      </c>
      <c r="H27" s="9">
        <v>0</v>
      </c>
      <c r="I27" s="9">
        <v>0</v>
      </c>
      <c r="J27" s="9">
        <v>19</v>
      </c>
      <c r="K27" s="9">
        <v>0</v>
      </c>
      <c r="L27" s="11">
        <v>0</v>
      </c>
    </row>
    <row r="28" spans="1:12" x14ac:dyDescent="0.5">
      <c r="A28" s="10" t="str">
        <f>"101204"</f>
        <v>101204</v>
      </c>
      <c r="B28" s="9" t="s">
        <v>41</v>
      </c>
      <c r="C28" s="9" t="s">
        <v>38</v>
      </c>
      <c r="D28" s="9">
        <v>5578</v>
      </c>
      <c r="E28" s="9">
        <v>4625</v>
      </c>
      <c r="F28" s="9">
        <v>4506</v>
      </c>
      <c r="G28" s="9">
        <v>119</v>
      </c>
      <c r="H28" s="9">
        <v>0</v>
      </c>
      <c r="I28" s="9">
        <v>0</v>
      </c>
      <c r="J28" s="9">
        <v>13</v>
      </c>
      <c r="K28" s="9">
        <v>0</v>
      </c>
      <c r="L28" s="11">
        <v>0</v>
      </c>
    </row>
    <row r="29" spans="1:12" x14ac:dyDescent="0.5">
      <c r="A29" s="10" t="str">
        <f>"101205"</f>
        <v>101205</v>
      </c>
      <c r="B29" s="9" t="s">
        <v>42</v>
      </c>
      <c r="C29" s="9" t="s">
        <v>38</v>
      </c>
      <c r="D29" s="9">
        <v>5557</v>
      </c>
      <c r="E29" s="9">
        <v>4620</v>
      </c>
      <c r="F29" s="9">
        <v>4524</v>
      </c>
      <c r="G29" s="9">
        <v>96</v>
      </c>
      <c r="H29" s="9">
        <v>0</v>
      </c>
      <c r="I29" s="9">
        <v>0</v>
      </c>
      <c r="J29" s="9">
        <v>11</v>
      </c>
      <c r="K29" s="9">
        <v>0</v>
      </c>
      <c r="L29" s="11">
        <v>0</v>
      </c>
    </row>
    <row r="30" spans="1:12" x14ac:dyDescent="0.5">
      <c r="A30" s="10" t="str">
        <f>"101206"</f>
        <v>101206</v>
      </c>
      <c r="B30" s="9" t="s">
        <v>43</v>
      </c>
      <c r="C30" s="9" t="s">
        <v>38</v>
      </c>
      <c r="D30" s="9">
        <v>4256</v>
      </c>
      <c r="E30" s="9">
        <v>3488</v>
      </c>
      <c r="F30" s="9">
        <v>3426</v>
      </c>
      <c r="G30" s="9">
        <v>62</v>
      </c>
      <c r="H30" s="9">
        <v>0</v>
      </c>
      <c r="I30" s="9">
        <v>0</v>
      </c>
      <c r="J30" s="9">
        <v>9</v>
      </c>
      <c r="K30" s="9">
        <v>0</v>
      </c>
      <c r="L30" s="11">
        <v>0</v>
      </c>
    </row>
    <row r="31" spans="1:12" x14ac:dyDescent="0.5">
      <c r="A31" s="10" t="str">
        <f>"101207"</f>
        <v>101207</v>
      </c>
      <c r="B31" s="9" t="s">
        <v>44</v>
      </c>
      <c r="C31" s="9" t="s">
        <v>38</v>
      </c>
      <c r="D31" s="9">
        <v>4286</v>
      </c>
      <c r="E31" s="9">
        <v>3571</v>
      </c>
      <c r="F31" s="9">
        <v>3490</v>
      </c>
      <c r="G31" s="9">
        <v>81</v>
      </c>
      <c r="H31" s="9">
        <v>0</v>
      </c>
      <c r="I31" s="9">
        <v>0</v>
      </c>
      <c r="J31" s="9">
        <v>6</v>
      </c>
      <c r="K31" s="9">
        <v>0</v>
      </c>
      <c r="L31" s="11">
        <v>0</v>
      </c>
    </row>
    <row r="32" spans="1:12" x14ac:dyDescent="0.5">
      <c r="A32" s="10" t="str">
        <f>"101208"</f>
        <v>101208</v>
      </c>
      <c r="B32" s="9" t="s">
        <v>45</v>
      </c>
      <c r="C32" s="9" t="s">
        <v>38</v>
      </c>
      <c r="D32" s="9">
        <v>4003</v>
      </c>
      <c r="E32" s="9">
        <v>3267</v>
      </c>
      <c r="F32" s="9">
        <v>3239</v>
      </c>
      <c r="G32" s="9">
        <v>28</v>
      </c>
      <c r="H32" s="9">
        <v>0</v>
      </c>
      <c r="I32" s="9">
        <v>0</v>
      </c>
      <c r="J32" s="9">
        <v>11</v>
      </c>
      <c r="K32" s="9">
        <v>0</v>
      </c>
      <c r="L32" s="11">
        <v>0</v>
      </c>
    </row>
    <row r="33" spans="1:12" x14ac:dyDescent="0.5">
      <c r="A33" s="10" t="str">
        <f>"101209"</f>
        <v>101209</v>
      </c>
      <c r="B33" s="9" t="s">
        <v>46</v>
      </c>
      <c r="C33" s="9" t="s">
        <v>38</v>
      </c>
      <c r="D33" s="9">
        <v>4636</v>
      </c>
      <c r="E33" s="9">
        <v>3766</v>
      </c>
      <c r="F33" s="9">
        <v>3726</v>
      </c>
      <c r="G33" s="9">
        <v>40</v>
      </c>
      <c r="H33" s="9">
        <v>1</v>
      </c>
      <c r="I33" s="9">
        <v>0</v>
      </c>
      <c r="J33" s="9">
        <v>41</v>
      </c>
      <c r="K33" s="9">
        <v>0</v>
      </c>
      <c r="L33" s="11">
        <v>0</v>
      </c>
    </row>
    <row r="34" spans="1:12" x14ac:dyDescent="0.5">
      <c r="A34" s="10" t="str">
        <f>"101210"</f>
        <v>101210</v>
      </c>
      <c r="B34" s="9" t="s">
        <v>47</v>
      </c>
      <c r="C34" s="9" t="s">
        <v>38</v>
      </c>
      <c r="D34" s="9">
        <v>3985</v>
      </c>
      <c r="E34" s="9">
        <v>3298</v>
      </c>
      <c r="F34" s="9">
        <v>3178</v>
      </c>
      <c r="G34" s="9">
        <v>120</v>
      </c>
      <c r="H34" s="9">
        <v>0</v>
      </c>
      <c r="I34" s="9">
        <v>0</v>
      </c>
      <c r="J34" s="9">
        <v>9</v>
      </c>
      <c r="K34" s="9">
        <v>0</v>
      </c>
      <c r="L34" s="11">
        <v>0</v>
      </c>
    </row>
    <row r="35" spans="1:12" x14ac:dyDescent="0.5">
      <c r="A35" s="10" t="str">
        <f>"101211"</f>
        <v>101211</v>
      </c>
      <c r="B35" s="9" t="s">
        <v>48</v>
      </c>
      <c r="C35" s="9" t="s">
        <v>38</v>
      </c>
      <c r="D35" s="9">
        <v>6506</v>
      </c>
      <c r="E35" s="9">
        <v>5430</v>
      </c>
      <c r="F35" s="9">
        <v>5328</v>
      </c>
      <c r="G35" s="9">
        <v>102</v>
      </c>
      <c r="H35" s="9">
        <v>0</v>
      </c>
      <c r="I35" s="9">
        <v>0</v>
      </c>
      <c r="J35" s="9">
        <v>8</v>
      </c>
      <c r="K35" s="9">
        <v>0</v>
      </c>
      <c r="L35" s="11">
        <v>0</v>
      </c>
    </row>
    <row r="36" spans="1:12" x14ac:dyDescent="0.5">
      <c r="A36" s="10" t="str">
        <f>"101212"</f>
        <v>101212</v>
      </c>
      <c r="B36" s="9" t="s">
        <v>49</v>
      </c>
      <c r="C36" s="9" t="s">
        <v>38</v>
      </c>
      <c r="D36" s="9">
        <v>5261</v>
      </c>
      <c r="E36" s="9">
        <v>4346</v>
      </c>
      <c r="F36" s="9">
        <v>4321</v>
      </c>
      <c r="G36" s="9">
        <v>25</v>
      </c>
      <c r="H36" s="9">
        <v>0</v>
      </c>
      <c r="I36" s="9">
        <v>0</v>
      </c>
      <c r="J36" s="9">
        <v>17</v>
      </c>
      <c r="K36" s="9">
        <v>0</v>
      </c>
      <c r="L36" s="11">
        <v>0</v>
      </c>
    </row>
    <row r="37" spans="1:12" x14ac:dyDescent="0.5">
      <c r="A37" s="10" t="str">
        <f>"101213"</f>
        <v>101213</v>
      </c>
      <c r="B37" s="9" t="s">
        <v>50</v>
      </c>
      <c r="C37" s="9" t="s">
        <v>38</v>
      </c>
      <c r="D37" s="9">
        <v>4275</v>
      </c>
      <c r="E37" s="9">
        <v>3557</v>
      </c>
      <c r="F37" s="9">
        <v>3438</v>
      </c>
      <c r="G37" s="9">
        <v>119</v>
      </c>
      <c r="H37" s="9">
        <v>0</v>
      </c>
      <c r="I37" s="9">
        <v>0</v>
      </c>
      <c r="J37" s="9">
        <v>11</v>
      </c>
      <c r="K37" s="9">
        <v>0</v>
      </c>
      <c r="L37" s="11">
        <v>0</v>
      </c>
    </row>
    <row r="38" spans="1:12" ht="14.7" thickBot="1" x14ac:dyDescent="0.55000000000000004">
      <c r="A38" s="24" t="str">
        <f>"101214"</f>
        <v>101214</v>
      </c>
      <c r="B38" s="25" t="s">
        <v>51</v>
      </c>
      <c r="C38" s="25" t="s">
        <v>38</v>
      </c>
      <c r="D38" s="25">
        <v>4757</v>
      </c>
      <c r="E38" s="25">
        <v>4017</v>
      </c>
      <c r="F38" s="25">
        <v>3945</v>
      </c>
      <c r="G38" s="25">
        <v>72</v>
      </c>
      <c r="H38" s="25">
        <v>0</v>
      </c>
      <c r="I38" s="25">
        <v>0</v>
      </c>
      <c r="J38" s="25">
        <v>21</v>
      </c>
      <c r="K38" s="25">
        <v>0</v>
      </c>
      <c r="L38" s="26">
        <v>0</v>
      </c>
    </row>
    <row r="39" spans="1:12" s="35" customFormat="1" ht="14.7" thickBot="1" x14ac:dyDescent="0.55000000000000004">
      <c r="A39" s="30" t="s">
        <v>52</v>
      </c>
      <c r="B39" s="31"/>
      <c r="C39" s="32"/>
      <c r="D39" s="33"/>
      <c r="E39" s="33"/>
      <c r="F39" s="33"/>
      <c r="G39" s="33"/>
      <c r="H39" s="33"/>
      <c r="I39" s="33"/>
      <c r="J39" s="33"/>
      <c r="K39" s="33"/>
      <c r="L39" s="34"/>
    </row>
    <row r="40" spans="1:12" ht="14.7" thickBot="1" x14ac:dyDescent="0.55000000000000004">
      <c r="A40" s="27" t="str">
        <f>"106201"</f>
        <v>106201</v>
      </c>
      <c r="B40" s="28" t="s">
        <v>53</v>
      </c>
      <c r="C40" s="28" t="s">
        <v>15</v>
      </c>
      <c r="D40" s="28">
        <v>62988</v>
      </c>
      <c r="E40" s="28">
        <v>52869</v>
      </c>
      <c r="F40" s="28">
        <v>52278</v>
      </c>
      <c r="G40" s="28">
        <v>591</v>
      </c>
      <c r="H40" s="28">
        <v>2</v>
      </c>
      <c r="I40" s="28">
        <v>0</v>
      </c>
      <c r="J40" s="28">
        <v>155</v>
      </c>
      <c r="K40" s="28">
        <v>0</v>
      </c>
      <c r="L40" s="29">
        <v>0</v>
      </c>
    </row>
    <row r="41" spans="1:12" s="20" customFormat="1" ht="14.7" thickBot="1" x14ac:dyDescent="0.55000000000000004">
      <c r="A41" s="30" t="s">
        <v>54</v>
      </c>
      <c r="B41" s="31"/>
      <c r="C41" s="32"/>
      <c r="D41" s="33">
        <v>360775</v>
      </c>
      <c r="E41" s="33">
        <v>297590</v>
      </c>
      <c r="F41" s="33">
        <v>293612</v>
      </c>
      <c r="G41" s="33">
        <v>3978</v>
      </c>
      <c r="H41" s="33">
        <v>9</v>
      </c>
      <c r="I41" s="33">
        <v>0</v>
      </c>
      <c r="J41" s="33">
        <v>1012</v>
      </c>
      <c r="K41" s="33">
        <v>0</v>
      </c>
      <c r="L41" s="34">
        <v>0</v>
      </c>
    </row>
  </sheetData>
  <mergeCells count="5">
    <mergeCell ref="A41:C41"/>
    <mergeCell ref="A24:C24"/>
    <mergeCell ref="A12:C12"/>
    <mergeCell ref="A3:C3"/>
    <mergeCell ref="A39:C39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rejestr_wyborcow_2026_kw_2_2026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Teresik</dc:creator>
  <cp:lastModifiedBy>Artur Teresik</cp:lastModifiedBy>
  <cp:lastPrinted>2026-07-20T11:17:58Z</cp:lastPrinted>
  <dcterms:created xsi:type="dcterms:W3CDTF">2026-07-20T11:16:21Z</dcterms:created>
  <dcterms:modified xsi:type="dcterms:W3CDTF">2026-07-20T11:36:20Z</dcterms:modified>
</cp:coreProperties>
</file>